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Лист1!$14:$16</definedName>
    <definedName name="_xlnm.Print_Area" localSheetId="0">Лист1!$A$1:$E$172</definedName>
  </definedNames>
  <calcPr calcId="125725"/>
</workbook>
</file>

<file path=xl/calcChain.xml><?xml version="1.0" encoding="utf-8"?>
<calcChain xmlns="http://schemas.openxmlformats.org/spreadsheetml/2006/main">
  <c r="E146" i="1"/>
  <c r="D146"/>
  <c r="E144"/>
  <c r="D144"/>
  <c r="E142"/>
  <c r="D142"/>
  <c r="E136"/>
  <c r="D136"/>
  <c r="E131"/>
  <c r="D131"/>
  <c r="D130"/>
  <c r="E125"/>
  <c r="D125"/>
  <c r="E123"/>
  <c r="D123"/>
  <c r="E121"/>
  <c r="D121"/>
  <c r="E116"/>
  <c r="D116"/>
  <c r="D115" s="1"/>
  <c r="E115"/>
  <c r="E110"/>
  <c r="D110"/>
  <c r="E106"/>
  <c r="D106"/>
  <c r="E104"/>
  <c r="D104"/>
  <c r="E102"/>
  <c r="D102"/>
  <c r="E91"/>
  <c r="D91"/>
  <c r="D87"/>
  <c r="D72"/>
  <c r="D66" s="1"/>
  <c r="E66"/>
  <c r="E62"/>
  <c r="D62"/>
  <c r="E61"/>
  <c r="D61"/>
  <c r="E60"/>
  <c r="F57"/>
  <c r="F45"/>
  <c r="F44"/>
  <c r="E43"/>
  <c r="E59" s="1"/>
  <c r="E161" s="1"/>
  <c r="D43"/>
  <c r="E17"/>
  <c r="D17"/>
  <c r="D59" s="1"/>
  <c r="D161" s="1"/>
  <c r="E130" l="1"/>
  <c r="D60"/>
  <c r="D148" s="1"/>
  <c r="D150"/>
  <c r="D163"/>
  <c r="D160" s="1"/>
  <c r="E148"/>
  <c r="E163" l="1"/>
  <c r="E160" s="1"/>
  <c r="E150"/>
</calcChain>
</file>

<file path=xl/sharedStrings.xml><?xml version="1.0" encoding="utf-8"?>
<sst xmlns="http://schemas.openxmlformats.org/spreadsheetml/2006/main" count="311" uniqueCount="251">
  <si>
    <t>СПРАВКА</t>
  </si>
  <si>
    <t>ОБ ИСПОЛНЕНИИ БЮДЖЕТА АДМИНИСТРАЦИИ ОРЛОВКОГО СЕЛЬСОВЕТА</t>
  </si>
  <si>
    <t>ОТЧЕТ</t>
  </si>
  <si>
    <t xml:space="preserve">                          об исполнении бюджета Российской Федерации</t>
  </si>
  <si>
    <t>на</t>
  </si>
  <si>
    <t>01</t>
  </si>
  <si>
    <t>октября</t>
  </si>
  <si>
    <t xml:space="preserve">   КОДЫ</t>
  </si>
  <si>
    <t>Форма по КФД</t>
  </si>
  <si>
    <t>0524312</t>
  </si>
  <si>
    <t>Орган, исполняющий бюджет</t>
  </si>
  <si>
    <t>Администрация Орловского сельсовета Бирилюсского района Красноярского края</t>
  </si>
  <si>
    <r>
      <t xml:space="preserve">Периодичность: </t>
    </r>
    <r>
      <rPr>
        <u/>
        <sz val="8"/>
        <rFont val="Times New Roman"/>
        <family val="1"/>
        <charset val="204"/>
      </rPr>
      <t>месячная</t>
    </r>
  </si>
  <si>
    <t>Единица измерения: тыс.руб.</t>
  </si>
  <si>
    <t>по ОКУД</t>
  </si>
  <si>
    <t>08</t>
  </si>
  <si>
    <t>по ОКЕИ</t>
  </si>
  <si>
    <t>384</t>
  </si>
  <si>
    <t>Код по бюджетной классиф фикации</t>
  </si>
  <si>
    <t>Наименование показателя</t>
  </si>
  <si>
    <t>Код отчет ности</t>
  </si>
  <si>
    <t>Бюджеты,принятые законодательными органами госуд. власти</t>
  </si>
  <si>
    <t>Кассовое исполнение с начала года</t>
  </si>
  <si>
    <t>Годовые назначения</t>
  </si>
  <si>
    <t>000 1 00 00000 00 0000 000</t>
  </si>
  <si>
    <t xml:space="preserve"> Д О Х О Д Ы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</si>
  <si>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</si>
  <si>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</si>
  <si>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000 1 01 02020 01 3000 110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</si>
  <si>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</si>
  <si>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000 1 01 02030 01 1000 110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</si>
  <si>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</si>
  <si>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</si>
  <si>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</si>
  <si>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</si>
  <si>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</si>
  <si>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</si>
  <si>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</si>
  <si>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0036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</si>
  <si>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</si>
  <si>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</si>
  <si>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0037</t>
  </si>
  <si>
    <t>000 1 05 03010 10 0000 110</t>
  </si>
  <si>
    <t>Единый сельскохозяйственный налог</t>
  </si>
  <si>
    <t>000 1 05 03010 13 0000 110</t>
  </si>
  <si>
    <t>Единый сельскохоз налог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</si>
  <si>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</si>
  <si>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</si>
  <si>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</si>
  <si>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</si>
  <si>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</si>
  <si>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</si>
  <si>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000 1 06 06023 10 1000 110</t>
  </si>
  <si>
    <t>Земельный налог</t>
  </si>
  <si>
    <t>000 1 06 06013 10 2000 110</t>
  </si>
  <si>
    <t>000 1 06 06033 10 3000 110</t>
  </si>
  <si>
    <t>000 1 06 06023 10 2000 110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</si>
  <si>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</si>
  <si>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</si>
  <si>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</si>
  <si>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</si>
  <si>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000 1 09 04050 10 2000 110</t>
  </si>
  <si>
    <t>Земельный налог задолжность и переращет по отмене налога и сбора</t>
  </si>
  <si>
    <t>000 1 13 02065 10 0000 130</t>
  </si>
  <si>
    <t>-Прочие доходы</t>
  </si>
  <si>
    <t>000 1 16 33050 10 0000 140</t>
  </si>
  <si>
    <t>Штрафы</t>
  </si>
  <si>
    <t>000 1 17 01050 10 0000 180</t>
  </si>
  <si>
    <t>- невыясненные поступления</t>
  </si>
  <si>
    <t>100 1 17 05050 10 0000 180</t>
  </si>
  <si>
    <t>-прочие неналоговые доходы</t>
  </si>
  <si>
    <t>000 1 17 15030 10 0000 150</t>
  </si>
  <si>
    <t>Инициативные платежи, зачисляемые в бюджеты сельских поселений от физических лиц</t>
  </si>
  <si>
    <t>000 2 00 00000 00 0000 000</t>
  </si>
  <si>
    <t>БЕЗВОЗМЕЗДНЫЕ ПОСТУПЛЕНИЯ</t>
  </si>
  <si>
    <t>000 2 02 15001 10 0000 150</t>
  </si>
  <si>
    <t>Дотации бюджетам сельских поселений на выравнивание бюджетной обеспеченности</t>
  </si>
  <si>
    <t>000 2 02 16001 10 0000 150</t>
  </si>
  <si>
    <t>Дотации бюджетам сельских поселений на выравнивание бюджетной обеспеченности (из бюджетов муниципальных районов)</t>
  </si>
  <si>
    <t>000 2 02 25497 10 0000 150</t>
  </si>
  <si>
    <t>Субсидии бюджетам сельских поселений (на реализацию мероприятий по обеспечению жильем молодых семей)</t>
  </si>
  <si>
    <t>000 2 02 29999 10 1049 150</t>
  </si>
  <si>
    <t>Прочие субсидии бюджетам поселений (на региональные выплаты и выплаты обеспечивающие уровень заработной платы работников бюджетной сферы не ниже размера минимальной заработной платы)</t>
  </si>
  <si>
    <t>000 2 02 30024 10 7514 150</t>
  </si>
  <si>
    <t>Субвенция бюджетам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</si>
  <si>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</si>
  <si>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</si>
  <si>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000 2 02 49999 10 2724 150</t>
  </si>
  <si>
    <t>Прочие межбюджетные трансферты, перечисляемые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</si>
  <si>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000 2 02 49999 10 7412 150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</si>
  <si>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</si>
  <si>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000 2 02 49999 10 7508 150</t>
  </si>
  <si>
    <t xml:space="preserve">Прочие субсидии бюджетам поселений (на содержание автомобильных дорог общего пользования) </t>
  </si>
  <si>
    <t>000 2 02 29999 10 7509 150</t>
  </si>
  <si>
    <t>Прочие субсидии бюджетам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</t>
  </si>
  <si>
    <t>000 2 02 49999 10 7555 150</t>
  </si>
  <si>
    <t>Прочие межбюджетные трансферты, передаваемые бюджетам муниципальных районов (на осуществление расходов, направленных на проведение аккарицидных обработок)</t>
  </si>
  <si>
    <t>000 2 02 49999 10 7641 150</t>
  </si>
  <si>
    <t>Прочие межбюджетные трансферты, передаваемые бюджетам муниципальных районов (на осуществление расходов, направленных на реализацию мероприятий по поддержке местных инициатив)</t>
  </si>
  <si>
    <t>000 2 02 49999 10 7745 150</t>
  </si>
  <si>
    <t>Прочие межбюджетные трансферты, передаваемые бюджетам сельских поселений за содействие развитию налогового потенциала</t>
  </si>
  <si>
    <t>000 2 02 49999 10 8017 150</t>
  </si>
  <si>
    <t>Прочие межбюджетные трансферты, передаваемые бюджетам сельских поселений (на обеспечение сбалансированности)</t>
  </si>
  <si>
    <t>000 2 02 49999 10 8053 150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</si>
  <si>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районного бюджета)</t>
  </si>
  <si>
    <t>ВСЕГО ДОХОДОВ</t>
  </si>
  <si>
    <t>0100</t>
  </si>
  <si>
    <t>0102</t>
  </si>
  <si>
    <t>Функционирование высшего дожностного лица субъекта РФ и органа местного самоуправленея</t>
  </si>
  <si>
    <t>Расходы (200)</t>
  </si>
  <si>
    <t>Фонд опл труда гос(мун) орг-в и взносы по обяз соц страх-ю</t>
  </si>
  <si>
    <t>121</t>
  </si>
  <si>
    <t>Взн-ы по обяз соцстрах на выплаты денеж сод и иные выпл раб-м гос(мун) орг</t>
  </si>
  <si>
    <t>129</t>
  </si>
  <si>
    <t>0103</t>
  </si>
  <si>
    <t>Функционирование законодат-х (представительных) органов гос власти и местного самоуправленея</t>
  </si>
  <si>
    <t>4252</t>
  </si>
  <si>
    <t>Приобретение услуг (220)</t>
  </si>
  <si>
    <t>4256</t>
  </si>
  <si>
    <t>Услуги связи (221)</t>
  </si>
  <si>
    <t>4242</t>
  </si>
  <si>
    <t>Транспортные услуги 222)</t>
  </si>
  <si>
    <t>4243</t>
  </si>
  <si>
    <t xml:space="preserve"> коммунальные услуги (223)</t>
  </si>
  <si>
    <t>4258</t>
  </si>
  <si>
    <t>Арендная плата за поьзование имуществом (224)</t>
  </si>
  <si>
    <t>4244</t>
  </si>
  <si>
    <t>Услугги по содержанию имущества (225)</t>
  </si>
  <si>
    <t>4245</t>
  </si>
  <si>
    <t>Прочие услуги(226)</t>
  </si>
  <si>
    <t>4246</t>
  </si>
  <si>
    <t>Безвозмездные и безвозвратные перечисления организациям (240)</t>
  </si>
  <si>
    <t>4262</t>
  </si>
  <si>
    <t xml:space="preserve"> безвозмездные и безвозвратные перечисления государственным и муниципальным организациям (241)</t>
  </si>
  <si>
    <t>4264</t>
  </si>
  <si>
    <t xml:space="preserve"> безвозмездные и безвозвратные перечисления организациям, за исключением государственных и муниципальных организаций (242)</t>
  </si>
  <si>
    <t>4265</t>
  </si>
  <si>
    <t>Социальное обеспечение (260)</t>
  </si>
  <si>
    <t>4259</t>
  </si>
  <si>
    <t>Пособия по социальному страхованию населения (261)</t>
  </si>
  <si>
    <t>4260</t>
  </si>
  <si>
    <t>Пособия по социальной помощи населению (262)</t>
  </si>
  <si>
    <t>4261</t>
  </si>
  <si>
    <t>Социальные пособия, выплачиваемые организациями сектора гос экономики (263)</t>
  </si>
  <si>
    <t>4263</t>
  </si>
  <si>
    <t>прочие расходы ( 290)</t>
  </si>
  <si>
    <t>4266</t>
  </si>
  <si>
    <t>Поступление нефинансовых активов (300)</t>
  </si>
  <si>
    <t>4270</t>
  </si>
  <si>
    <t xml:space="preserve"> увеличение стоимости основных средств (310)</t>
  </si>
  <si>
    <t>4272</t>
  </si>
  <si>
    <t xml:space="preserve"> увеличение стоимости материальных запасов (340)</t>
  </si>
  <si>
    <t>0104</t>
  </si>
  <si>
    <t>Функционирование Правительства РФ,высших органов исполнительной власти субъектов РФ, местных администраций</t>
  </si>
  <si>
    <t>200</t>
  </si>
  <si>
    <t>в том числе:</t>
  </si>
  <si>
    <t>122</t>
  </si>
  <si>
    <t>Проч закупка тов-в, работ и услуг для обеспеч гос(мун) нужд</t>
  </si>
  <si>
    <t>244</t>
  </si>
  <si>
    <t>Закупка энергетических ресурсов</t>
  </si>
  <si>
    <t>247</t>
  </si>
  <si>
    <t>Иные межбюджетные трансферты</t>
  </si>
  <si>
    <t>540</t>
  </si>
  <si>
    <t>Уплата прочих налогов, сборов</t>
  </si>
  <si>
    <t>852</t>
  </si>
  <si>
    <t>Уплата иных платежей</t>
  </si>
  <si>
    <t>853</t>
  </si>
  <si>
    <t>0107</t>
  </si>
  <si>
    <t>Обеспечение проведения выборов и референдумов</t>
  </si>
  <si>
    <t>880</t>
  </si>
  <si>
    <t>0111</t>
  </si>
  <si>
    <t>Резервный фонд</t>
  </si>
  <si>
    <t>Резервные средства</t>
  </si>
  <si>
    <t>870</t>
  </si>
  <si>
    <t>0113</t>
  </si>
  <si>
    <t>Другие общегосударственные вопросы</t>
  </si>
  <si>
    <t>Фонд оплаты труда казенных учреждений</t>
  </si>
  <si>
    <t>111</t>
  </si>
  <si>
    <t>Взн по обяз соц страх-ю на выплаты по оплате труда раб-в и иные выплаты раб-м каз-х учр-й</t>
  </si>
  <si>
    <t>119</t>
  </si>
  <si>
    <t>0203</t>
  </si>
  <si>
    <t>Полномочия ВУС</t>
  </si>
  <si>
    <t>0300</t>
  </si>
  <si>
    <t>0310</t>
  </si>
  <si>
    <t>Обеспечение пожарной безопасности</t>
  </si>
  <si>
    <t>0314</t>
  </si>
  <si>
    <t>Национальная безопасность и правоохранительная деятельность</t>
  </si>
  <si>
    <t>0409</t>
  </si>
  <si>
    <t>Содержание автомобильных дорог</t>
  </si>
  <si>
    <t>0501</t>
  </si>
  <si>
    <t>Жилищное хозяйство</t>
  </si>
  <si>
    <t>Бюдж инв на приоб объектов недвиж им-ва в гос(мун) соб</t>
  </si>
  <si>
    <t>412</t>
  </si>
  <si>
    <t>0502</t>
  </si>
  <si>
    <t>Поддержка коммунального хозяйства</t>
  </si>
  <si>
    <t>0500</t>
  </si>
  <si>
    <t>Комунальное хозяйство</t>
  </si>
  <si>
    <t>0503</t>
  </si>
  <si>
    <t>Коммунальное хозяйство</t>
  </si>
  <si>
    <t>0505</t>
  </si>
  <si>
    <t>Другие вопросы в области жилищно-коммунального хозяйства</t>
  </si>
  <si>
    <t>0801</t>
  </si>
  <si>
    <t>Культура</t>
  </si>
  <si>
    <t>0909</t>
  </si>
  <si>
    <t>Другие вопросы в области здравоохранения</t>
  </si>
  <si>
    <t>1003</t>
  </si>
  <si>
    <t>Социальная политика</t>
  </si>
  <si>
    <t>Трансферты на реализацию мероприятий по обеспечению жильем молодых семей</t>
  </si>
  <si>
    <t>9600</t>
  </si>
  <si>
    <t>Итого расходов:</t>
  </si>
  <si>
    <t>3290</t>
  </si>
  <si>
    <t>Итого внутренних оборотов</t>
  </si>
  <si>
    <t>9800                    293228,03</t>
  </si>
  <si>
    <t>ВСЕГО РАСХОДОВ</t>
  </si>
  <si>
    <t>293228,03</t>
  </si>
  <si>
    <t>7980</t>
  </si>
  <si>
    <t xml:space="preserve">Раздел 3.Превышение доходов над расходами (дефицит)  или (профицит) </t>
  </si>
  <si>
    <t>Раздел 4.Источники внутреннего финансирования дефицитов бюджетов субъектов РФ и местных бюджетов</t>
  </si>
  <si>
    <t>000 06 00 00 00 00 0000 000</t>
  </si>
  <si>
    <t>Земельные участки, находящиеся в государственной и муниципальной собственности</t>
  </si>
  <si>
    <t>000 06 00 00 00 00 0000 430</t>
  </si>
  <si>
    <t>Продажа (уменьшение стоимости) земельных участков, находящихся в государственной и муниципальной собственности</t>
  </si>
  <si>
    <t>000 06 01 00 00 00 0000 430</t>
  </si>
  <si>
    <t>Земельные участки до разграничения государственной собственности на землю</t>
  </si>
  <si>
    <t>000 06 01 00 00 02 0000 430*</t>
  </si>
  <si>
    <t>Продажа земельных участков, до разграничения государственной собственности на землю, на которых расположены объекты недвижимого имущества, находившиеся до отчуждения в собственности субъектов Российской Федерации</t>
  </si>
  <si>
    <t>000 06 01 00 00 03 0000 430</t>
  </si>
  <si>
    <t>Поступления от продажи земельных участков до разграничения государственной собственности на землю, на которых расположены иные объекты недвижимого имущества, зачисляемые в местные бюджеты</t>
  </si>
  <si>
    <t>000 06 03 00 00 00 0000 430</t>
  </si>
  <si>
    <t>Иные земельные участки, находящиеся в государственной собственности</t>
  </si>
  <si>
    <t>000 06 03 00 00 01 0000 430</t>
  </si>
  <si>
    <t>Поступления от продажи иных земельных участков, находящихся в государственной собственности до разграничения государственной собственности на землю</t>
  </si>
  <si>
    <t>000 08 00 00 00 00 0000 000</t>
  </si>
  <si>
    <t>Остатки средств бюджетов (ЛС ПБС)</t>
  </si>
  <si>
    <t>000 08 00 00 00 00 0000 510</t>
  </si>
  <si>
    <t>Увеличение остатков средств бюджетов</t>
  </si>
  <si>
    <t>000 08 02 01 00 03 0000 510</t>
  </si>
  <si>
    <t xml:space="preserve">Увеличение  остатков денежных средств местных бюджетов </t>
  </si>
  <si>
    <t>000 08 00 00 00 00 0000 610</t>
  </si>
  <si>
    <t>Уменьшение остатков средств бюджетов</t>
  </si>
  <si>
    <t>000 08 02 01 00 03 0000 610</t>
  </si>
  <si>
    <t xml:space="preserve">Уменьшение прочих остатков денежных средств местных бюджетов </t>
  </si>
  <si>
    <t>денежные средства в пути</t>
  </si>
  <si>
    <t>в т.ч. ВУС</t>
  </si>
  <si>
    <t>Раздел 5. РАСЧЕТЫ С ДЕБИТОРАМИ И КРЕДИТОРАМИ</t>
  </si>
  <si>
    <t>Дебиторская задолженность</t>
  </si>
  <si>
    <t>по оплате коммунальных услуг бюджетными учреждениями</t>
  </si>
  <si>
    <t>Кредиторская задолженность</t>
  </si>
  <si>
    <t>По выплате заработной платы работникам бюджетной сферы  ( по ЭКР 211)</t>
  </si>
  <si>
    <t>По начислениям на оплату труда  (по ЭКР 213)</t>
  </si>
  <si>
    <t>По оплате коммунальных услуг бюджетными учреждениями (по ЭКР 223)</t>
  </si>
</sst>
</file>

<file path=xl/styles.xml><?xml version="1.0" encoding="utf-8"?>
<styleSheet xmlns="http://schemas.openxmlformats.org/spreadsheetml/2006/main">
  <numFmts count="3">
    <numFmt numFmtId="164" formatCode="0000"/>
    <numFmt numFmtId="165" formatCode="?"/>
    <numFmt numFmtId="166" formatCode="0.0"/>
  </numFmts>
  <fonts count="2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8"/>
      <name val="Arial Cyr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Fill="1"/>
    <xf numFmtId="0" fontId="6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>
      <alignment wrapText="1"/>
    </xf>
    <xf numFmtId="0" fontId="7" fillId="0" borderId="3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wrapText="1"/>
    </xf>
    <xf numFmtId="0" fontId="2" fillId="0" borderId="4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49" fontId="10" fillId="0" borderId="5" xfId="0" applyNumberFormat="1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164" fontId="12" fillId="0" borderId="1" xfId="1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 applyProtection="1"/>
    <xf numFmtId="49" fontId="14" fillId="0" borderId="2" xfId="0" applyNumberFormat="1" applyFont="1" applyBorder="1" applyAlignment="1" applyProtection="1">
      <alignment horizontal="left" vertical="center" wrapText="1"/>
    </xf>
    <xf numFmtId="165" fontId="2" fillId="0" borderId="2" xfId="0" applyNumberFormat="1" applyFont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 applyProtection="1"/>
    <xf numFmtId="49" fontId="2" fillId="0" borderId="2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/>
    </xf>
    <xf numFmtId="49" fontId="14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wrapText="1"/>
    </xf>
    <xf numFmtId="49" fontId="14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 applyProtection="1"/>
    <xf numFmtId="0" fontId="3" fillId="2" borderId="0" xfId="0" applyFont="1" applyFill="1"/>
    <xf numFmtId="164" fontId="12" fillId="2" borderId="5" xfId="1" applyNumberFormat="1" applyFont="1" applyFill="1" applyBorder="1" applyAlignment="1">
      <alignment horizontal="center"/>
    </xf>
    <xf numFmtId="4" fontId="15" fillId="2" borderId="5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horizontal="left"/>
    </xf>
    <xf numFmtId="49" fontId="14" fillId="2" borderId="1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wrapText="1"/>
    </xf>
    <xf numFmtId="0" fontId="14" fillId="0" borderId="1" xfId="0" applyFont="1" applyFill="1" applyBorder="1" applyAlignment="1">
      <alignment wrapText="1"/>
    </xf>
    <xf numFmtId="49" fontId="2" fillId="0" borderId="1" xfId="0" quotePrefix="1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166" fontId="3" fillId="0" borderId="0" xfId="0" applyNumberFormat="1" applyFont="1" applyFill="1"/>
    <xf numFmtId="0" fontId="16" fillId="0" borderId="1" xfId="1" applyFont="1" applyFill="1" applyBorder="1" applyAlignment="1"/>
    <xf numFmtId="0" fontId="6" fillId="0" borderId="1" xfId="1" applyFont="1" applyFill="1" applyBorder="1" applyAlignment="1">
      <alignment wrapText="1"/>
    </xf>
    <xf numFmtId="4" fontId="3" fillId="0" borderId="0" xfId="0" applyNumberFormat="1" applyFont="1" applyFill="1"/>
    <xf numFmtId="49" fontId="17" fillId="0" borderId="1" xfId="0" applyNumberFormat="1" applyFont="1" applyFill="1" applyBorder="1" applyAlignment="1" applyProtection="1"/>
    <xf numFmtId="0" fontId="6" fillId="0" borderId="3" xfId="1" applyFont="1" applyFill="1" applyBorder="1" applyAlignment="1">
      <alignment wrapText="1"/>
    </xf>
    <xf numFmtId="0" fontId="6" fillId="0" borderId="3" xfId="0" applyNumberFormat="1" applyFont="1" applyFill="1" applyBorder="1" applyAlignment="1" applyProtection="1">
      <alignment wrapText="1"/>
    </xf>
    <xf numFmtId="49" fontId="18" fillId="0" borderId="1" xfId="0" applyNumberFormat="1" applyFont="1" applyFill="1" applyBorder="1" applyAlignment="1" applyProtection="1"/>
    <xf numFmtId="4" fontId="13" fillId="0" borderId="6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4" fontId="15" fillId="0" borderId="6" xfId="0" applyNumberFormat="1" applyFont="1" applyFill="1" applyBorder="1" applyAlignment="1" applyProtection="1"/>
    <xf numFmtId="49" fontId="2" fillId="0" borderId="3" xfId="0" applyNumberFormat="1" applyFont="1" applyFill="1" applyBorder="1" applyAlignment="1">
      <alignment wrapText="1"/>
    </xf>
    <xf numFmtId="0" fontId="18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4" fontId="15" fillId="3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>
      <alignment wrapText="1"/>
    </xf>
    <xf numFmtId="49" fontId="18" fillId="0" borderId="3" xfId="0" applyNumberFormat="1" applyFont="1" applyFill="1" applyBorder="1" applyAlignment="1" applyProtection="1"/>
    <xf numFmtId="49" fontId="17" fillId="0" borderId="3" xfId="0" applyNumberFormat="1" applyFont="1" applyFill="1" applyBorder="1" applyAlignment="1" applyProtection="1"/>
    <xf numFmtId="49" fontId="6" fillId="0" borderId="3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 applyProtection="1">
      <alignment wrapText="1"/>
    </xf>
    <xf numFmtId="49" fontId="19" fillId="0" borderId="1" xfId="0" applyNumberFormat="1" applyFont="1" applyFill="1" applyBorder="1" applyAlignment="1" applyProtection="1">
      <alignment horizontal="center"/>
    </xf>
    <xf numFmtId="49" fontId="20" fillId="0" borderId="1" xfId="0" applyNumberFormat="1" applyFont="1" applyFill="1" applyBorder="1" applyAlignment="1" applyProtection="1"/>
    <xf numFmtId="49" fontId="21" fillId="0" borderId="1" xfId="1" applyNumberFormat="1" applyFont="1" applyFill="1" applyBorder="1" applyAlignment="1"/>
    <xf numFmtId="49" fontId="20" fillId="0" borderId="1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164" fontId="11" fillId="0" borderId="1" xfId="1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3" fillId="0" borderId="1" xfId="0" applyNumberFormat="1" applyFont="1" applyFill="1" applyBorder="1" applyAlignment="1" applyProtection="1"/>
    <xf numFmtId="164" fontId="23" fillId="0" borderId="1" xfId="1" applyNumberFormat="1" applyFont="1" applyFill="1" applyBorder="1" applyAlignment="1"/>
    <xf numFmtId="4" fontId="17" fillId="0" borderId="1" xfId="0" applyNumberFormat="1" applyFont="1" applyFill="1" applyBorder="1" applyAlignment="1" applyProtection="1"/>
    <xf numFmtId="49" fontId="22" fillId="0" borderId="3" xfId="0" applyNumberFormat="1" applyFont="1" applyFill="1" applyBorder="1" applyAlignment="1">
      <alignment wrapText="1"/>
    </xf>
    <xf numFmtId="4" fontId="1" fillId="0" borderId="6" xfId="0" applyNumberFormat="1" applyFont="1" applyFill="1" applyBorder="1" applyAlignment="1" applyProtection="1"/>
    <xf numFmtId="49" fontId="22" fillId="0" borderId="3" xfId="0" applyNumberFormat="1" applyFont="1" applyFill="1" applyBorder="1" applyAlignment="1" applyProtection="1"/>
    <xf numFmtId="49" fontId="19" fillId="0" borderId="1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49" fontId="22" fillId="0" borderId="8" xfId="0" applyNumberFormat="1" applyFont="1" applyFill="1" applyBorder="1" applyAlignment="1" applyProtection="1"/>
    <xf numFmtId="49" fontId="2" fillId="0" borderId="8" xfId="0" applyNumberFormat="1" applyFont="1" applyFill="1" applyBorder="1" applyAlignment="1">
      <alignment wrapText="1"/>
    </xf>
    <xf numFmtId="0" fontId="1" fillId="0" borderId="9" xfId="0" applyNumberFormat="1" applyFont="1" applyFill="1" applyBorder="1" applyAlignment="1" applyProtection="1"/>
    <xf numFmtId="0" fontId="18" fillId="0" borderId="10" xfId="0" applyNumberFormat="1" applyFont="1" applyFill="1" applyBorder="1" applyAlignment="1" applyProtection="1"/>
    <xf numFmtId="49" fontId="2" fillId="0" borderId="10" xfId="0" applyNumberFormat="1" applyFont="1" applyFill="1" applyBorder="1" applyAlignment="1">
      <alignment wrapText="1"/>
    </xf>
    <xf numFmtId="0" fontId="19" fillId="0" borderId="1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4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</cellXfs>
  <cellStyles count="2">
    <cellStyle name="Обычный" xfId="0" builtinId="0"/>
    <cellStyle name="Обычный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3"/>
  <sheetViews>
    <sheetView tabSelected="1" zoomScaleNormal="100" workbookViewId="0">
      <selection activeCell="D14" sqref="D14"/>
    </sheetView>
  </sheetViews>
  <sheetFormatPr defaultRowHeight="12.75"/>
  <cols>
    <col min="1" max="1" width="30.42578125" style="94" customWidth="1"/>
    <col min="2" max="2" width="60.42578125" style="95" customWidth="1"/>
    <col min="3" max="3" width="6.42578125" style="96" customWidth="1"/>
    <col min="4" max="4" width="18.85546875" style="94" customWidth="1"/>
    <col min="5" max="5" width="17.85546875" style="94" customWidth="1"/>
    <col min="6" max="6" width="9.5703125" style="4" customWidth="1"/>
    <col min="7" max="7" width="10.140625" style="4" bestFit="1" customWidth="1"/>
    <col min="8" max="256" width="9.140625" style="4"/>
    <col min="257" max="257" width="30.42578125" style="4" customWidth="1"/>
    <col min="258" max="258" width="60.42578125" style="4" customWidth="1"/>
    <col min="259" max="259" width="6.42578125" style="4" customWidth="1"/>
    <col min="260" max="260" width="18.85546875" style="4" customWidth="1"/>
    <col min="261" max="261" width="17.85546875" style="4" customWidth="1"/>
    <col min="262" max="262" width="9.5703125" style="4" customWidth="1"/>
    <col min="263" max="263" width="10.140625" style="4" bestFit="1" customWidth="1"/>
    <col min="264" max="512" width="9.140625" style="4"/>
    <col min="513" max="513" width="30.42578125" style="4" customWidth="1"/>
    <col min="514" max="514" width="60.42578125" style="4" customWidth="1"/>
    <col min="515" max="515" width="6.42578125" style="4" customWidth="1"/>
    <col min="516" max="516" width="18.85546875" style="4" customWidth="1"/>
    <col min="517" max="517" width="17.85546875" style="4" customWidth="1"/>
    <col min="518" max="518" width="9.5703125" style="4" customWidth="1"/>
    <col min="519" max="519" width="10.140625" style="4" bestFit="1" customWidth="1"/>
    <col min="520" max="768" width="9.140625" style="4"/>
    <col min="769" max="769" width="30.42578125" style="4" customWidth="1"/>
    <col min="770" max="770" width="60.42578125" style="4" customWidth="1"/>
    <col min="771" max="771" width="6.42578125" style="4" customWidth="1"/>
    <col min="772" max="772" width="18.85546875" style="4" customWidth="1"/>
    <col min="773" max="773" width="17.85546875" style="4" customWidth="1"/>
    <col min="774" max="774" width="9.5703125" style="4" customWidth="1"/>
    <col min="775" max="775" width="10.140625" style="4" bestFit="1" customWidth="1"/>
    <col min="776" max="1024" width="9.140625" style="4"/>
    <col min="1025" max="1025" width="30.42578125" style="4" customWidth="1"/>
    <col min="1026" max="1026" width="60.42578125" style="4" customWidth="1"/>
    <col min="1027" max="1027" width="6.42578125" style="4" customWidth="1"/>
    <col min="1028" max="1028" width="18.85546875" style="4" customWidth="1"/>
    <col min="1029" max="1029" width="17.85546875" style="4" customWidth="1"/>
    <col min="1030" max="1030" width="9.5703125" style="4" customWidth="1"/>
    <col min="1031" max="1031" width="10.140625" style="4" bestFit="1" customWidth="1"/>
    <col min="1032" max="1280" width="9.140625" style="4"/>
    <col min="1281" max="1281" width="30.42578125" style="4" customWidth="1"/>
    <col min="1282" max="1282" width="60.42578125" style="4" customWidth="1"/>
    <col min="1283" max="1283" width="6.42578125" style="4" customWidth="1"/>
    <col min="1284" max="1284" width="18.85546875" style="4" customWidth="1"/>
    <col min="1285" max="1285" width="17.85546875" style="4" customWidth="1"/>
    <col min="1286" max="1286" width="9.5703125" style="4" customWidth="1"/>
    <col min="1287" max="1287" width="10.140625" style="4" bestFit="1" customWidth="1"/>
    <col min="1288" max="1536" width="9.140625" style="4"/>
    <col min="1537" max="1537" width="30.42578125" style="4" customWidth="1"/>
    <col min="1538" max="1538" width="60.42578125" style="4" customWidth="1"/>
    <col min="1539" max="1539" width="6.42578125" style="4" customWidth="1"/>
    <col min="1540" max="1540" width="18.85546875" style="4" customWidth="1"/>
    <col min="1541" max="1541" width="17.85546875" style="4" customWidth="1"/>
    <col min="1542" max="1542" width="9.5703125" style="4" customWidth="1"/>
    <col min="1543" max="1543" width="10.140625" style="4" bestFit="1" customWidth="1"/>
    <col min="1544" max="1792" width="9.140625" style="4"/>
    <col min="1793" max="1793" width="30.42578125" style="4" customWidth="1"/>
    <col min="1794" max="1794" width="60.42578125" style="4" customWidth="1"/>
    <col min="1795" max="1795" width="6.42578125" style="4" customWidth="1"/>
    <col min="1796" max="1796" width="18.85546875" style="4" customWidth="1"/>
    <col min="1797" max="1797" width="17.85546875" style="4" customWidth="1"/>
    <col min="1798" max="1798" width="9.5703125" style="4" customWidth="1"/>
    <col min="1799" max="1799" width="10.140625" style="4" bestFit="1" customWidth="1"/>
    <col min="1800" max="2048" width="9.140625" style="4"/>
    <col min="2049" max="2049" width="30.42578125" style="4" customWidth="1"/>
    <col min="2050" max="2050" width="60.42578125" style="4" customWidth="1"/>
    <col min="2051" max="2051" width="6.42578125" style="4" customWidth="1"/>
    <col min="2052" max="2052" width="18.85546875" style="4" customWidth="1"/>
    <col min="2053" max="2053" width="17.85546875" style="4" customWidth="1"/>
    <col min="2054" max="2054" width="9.5703125" style="4" customWidth="1"/>
    <col min="2055" max="2055" width="10.140625" style="4" bestFit="1" customWidth="1"/>
    <col min="2056" max="2304" width="9.140625" style="4"/>
    <col min="2305" max="2305" width="30.42578125" style="4" customWidth="1"/>
    <col min="2306" max="2306" width="60.42578125" style="4" customWidth="1"/>
    <col min="2307" max="2307" width="6.42578125" style="4" customWidth="1"/>
    <col min="2308" max="2308" width="18.85546875" style="4" customWidth="1"/>
    <col min="2309" max="2309" width="17.85546875" style="4" customWidth="1"/>
    <col min="2310" max="2310" width="9.5703125" style="4" customWidth="1"/>
    <col min="2311" max="2311" width="10.140625" style="4" bestFit="1" customWidth="1"/>
    <col min="2312" max="2560" width="9.140625" style="4"/>
    <col min="2561" max="2561" width="30.42578125" style="4" customWidth="1"/>
    <col min="2562" max="2562" width="60.42578125" style="4" customWidth="1"/>
    <col min="2563" max="2563" width="6.42578125" style="4" customWidth="1"/>
    <col min="2564" max="2564" width="18.85546875" style="4" customWidth="1"/>
    <col min="2565" max="2565" width="17.85546875" style="4" customWidth="1"/>
    <col min="2566" max="2566" width="9.5703125" style="4" customWidth="1"/>
    <col min="2567" max="2567" width="10.140625" style="4" bestFit="1" customWidth="1"/>
    <col min="2568" max="2816" width="9.140625" style="4"/>
    <col min="2817" max="2817" width="30.42578125" style="4" customWidth="1"/>
    <col min="2818" max="2818" width="60.42578125" style="4" customWidth="1"/>
    <col min="2819" max="2819" width="6.42578125" style="4" customWidth="1"/>
    <col min="2820" max="2820" width="18.85546875" style="4" customWidth="1"/>
    <col min="2821" max="2821" width="17.85546875" style="4" customWidth="1"/>
    <col min="2822" max="2822" width="9.5703125" style="4" customWidth="1"/>
    <col min="2823" max="2823" width="10.140625" style="4" bestFit="1" customWidth="1"/>
    <col min="2824" max="3072" width="9.140625" style="4"/>
    <col min="3073" max="3073" width="30.42578125" style="4" customWidth="1"/>
    <col min="3074" max="3074" width="60.42578125" style="4" customWidth="1"/>
    <col min="3075" max="3075" width="6.42578125" style="4" customWidth="1"/>
    <col min="3076" max="3076" width="18.85546875" style="4" customWidth="1"/>
    <col min="3077" max="3077" width="17.85546875" style="4" customWidth="1"/>
    <col min="3078" max="3078" width="9.5703125" style="4" customWidth="1"/>
    <col min="3079" max="3079" width="10.140625" style="4" bestFit="1" customWidth="1"/>
    <col min="3080" max="3328" width="9.140625" style="4"/>
    <col min="3329" max="3329" width="30.42578125" style="4" customWidth="1"/>
    <col min="3330" max="3330" width="60.42578125" style="4" customWidth="1"/>
    <col min="3331" max="3331" width="6.42578125" style="4" customWidth="1"/>
    <col min="3332" max="3332" width="18.85546875" style="4" customWidth="1"/>
    <col min="3333" max="3333" width="17.85546875" style="4" customWidth="1"/>
    <col min="3334" max="3334" width="9.5703125" style="4" customWidth="1"/>
    <col min="3335" max="3335" width="10.140625" style="4" bestFit="1" customWidth="1"/>
    <col min="3336" max="3584" width="9.140625" style="4"/>
    <col min="3585" max="3585" width="30.42578125" style="4" customWidth="1"/>
    <col min="3586" max="3586" width="60.42578125" style="4" customWidth="1"/>
    <col min="3587" max="3587" width="6.42578125" style="4" customWidth="1"/>
    <col min="3588" max="3588" width="18.85546875" style="4" customWidth="1"/>
    <col min="3589" max="3589" width="17.85546875" style="4" customWidth="1"/>
    <col min="3590" max="3590" width="9.5703125" style="4" customWidth="1"/>
    <col min="3591" max="3591" width="10.140625" style="4" bestFit="1" customWidth="1"/>
    <col min="3592" max="3840" width="9.140625" style="4"/>
    <col min="3841" max="3841" width="30.42578125" style="4" customWidth="1"/>
    <col min="3842" max="3842" width="60.42578125" style="4" customWidth="1"/>
    <col min="3843" max="3843" width="6.42578125" style="4" customWidth="1"/>
    <col min="3844" max="3844" width="18.85546875" style="4" customWidth="1"/>
    <col min="3845" max="3845" width="17.85546875" style="4" customWidth="1"/>
    <col min="3846" max="3846" width="9.5703125" style="4" customWidth="1"/>
    <col min="3847" max="3847" width="10.140625" style="4" bestFit="1" customWidth="1"/>
    <col min="3848" max="4096" width="9.140625" style="4"/>
    <col min="4097" max="4097" width="30.42578125" style="4" customWidth="1"/>
    <col min="4098" max="4098" width="60.42578125" style="4" customWidth="1"/>
    <col min="4099" max="4099" width="6.42578125" style="4" customWidth="1"/>
    <col min="4100" max="4100" width="18.85546875" style="4" customWidth="1"/>
    <col min="4101" max="4101" width="17.85546875" style="4" customWidth="1"/>
    <col min="4102" max="4102" width="9.5703125" style="4" customWidth="1"/>
    <col min="4103" max="4103" width="10.140625" style="4" bestFit="1" customWidth="1"/>
    <col min="4104" max="4352" width="9.140625" style="4"/>
    <col min="4353" max="4353" width="30.42578125" style="4" customWidth="1"/>
    <col min="4354" max="4354" width="60.42578125" style="4" customWidth="1"/>
    <col min="4355" max="4355" width="6.42578125" style="4" customWidth="1"/>
    <col min="4356" max="4356" width="18.85546875" style="4" customWidth="1"/>
    <col min="4357" max="4357" width="17.85546875" style="4" customWidth="1"/>
    <col min="4358" max="4358" width="9.5703125" style="4" customWidth="1"/>
    <col min="4359" max="4359" width="10.140625" style="4" bestFit="1" customWidth="1"/>
    <col min="4360" max="4608" width="9.140625" style="4"/>
    <col min="4609" max="4609" width="30.42578125" style="4" customWidth="1"/>
    <col min="4610" max="4610" width="60.42578125" style="4" customWidth="1"/>
    <col min="4611" max="4611" width="6.42578125" style="4" customWidth="1"/>
    <col min="4612" max="4612" width="18.85546875" style="4" customWidth="1"/>
    <col min="4613" max="4613" width="17.85546875" style="4" customWidth="1"/>
    <col min="4614" max="4614" width="9.5703125" style="4" customWidth="1"/>
    <col min="4615" max="4615" width="10.140625" style="4" bestFit="1" customWidth="1"/>
    <col min="4616" max="4864" width="9.140625" style="4"/>
    <col min="4865" max="4865" width="30.42578125" style="4" customWidth="1"/>
    <col min="4866" max="4866" width="60.42578125" style="4" customWidth="1"/>
    <col min="4867" max="4867" width="6.42578125" style="4" customWidth="1"/>
    <col min="4868" max="4868" width="18.85546875" style="4" customWidth="1"/>
    <col min="4869" max="4869" width="17.85546875" style="4" customWidth="1"/>
    <col min="4870" max="4870" width="9.5703125" style="4" customWidth="1"/>
    <col min="4871" max="4871" width="10.140625" style="4" bestFit="1" customWidth="1"/>
    <col min="4872" max="5120" width="9.140625" style="4"/>
    <col min="5121" max="5121" width="30.42578125" style="4" customWidth="1"/>
    <col min="5122" max="5122" width="60.42578125" style="4" customWidth="1"/>
    <col min="5123" max="5123" width="6.42578125" style="4" customWidth="1"/>
    <col min="5124" max="5124" width="18.85546875" style="4" customWidth="1"/>
    <col min="5125" max="5125" width="17.85546875" style="4" customWidth="1"/>
    <col min="5126" max="5126" width="9.5703125" style="4" customWidth="1"/>
    <col min="5127" max="5127" width="10.140625" style="4" bestFit="1" customWidth="1"/>
    <col min="5128" max="5376" width="9.140625" style="4"/>
    <col min="5377" max="5377" width="30.42578125" style="4" customWidth="1"/>
    <col min="5378" max="5378" width="60.42578125" style="4" customWidth="1"/>
    <col min="5379" max="5379" width="6.42578125" style="4" customWidth="1"/>
    <col min="5380" max="5380" width="18.85546875" style="4" customWidth="1"/>
    <col min="5381" max="5381" width="17.85546875" style="4" customWidth="1"/>
    <col min="5382" max="5382" width="9.5703125" style="4" customWidth="1"/>
    <col min="5383" max="5383" width="10.140625" style="4" bestFit="1" customWidth="1"/>
    <col min="5384" max="5632" width="9.140625" style="4"/>
    <col min="5633" max="5633" width="30.42578125" style="4" customWidth="1"/>
    <col min="5634" max="5634" width="60.42578125" style="4" customWidth="1"/>
    <col min="5635" max="5635" width="6.42578125" style="4" customWidth="1"/>
    <col min="5636" max="5636" width="18.85546875" style="4" customWidth="1"/>
    <col min="5637" max="5637" width="17.85546875" style="4" customWidth="1"/>
    <col min="5638" max="5638" width="9.5703125" style="4" customWidth="1"/>
    <col min="5639" max="5639" width="10.140625" style="4" bestFit="1" customWidth="1"/>
    <col min="5640" max="5888" width="9.140625" style="4"/>
    <col min="5889" max="5889" width="30.42578125" style="4" customWidth="1"/>
    <col min="5890" max="5890" width="60.42578125" style="4" customWidth="1"/>
    <col min="5891" max="5891" width="6.42578125" style="4" customWidth="1"/>
    <col min="5892" max="5892" width="18.85546875" style="4" customWidth="1"/>
    <col min="5893" max="5893" width="17.85546875" style="4" customWidth="1"/>
    <col min="5894" max="5894" width="9.5703125" style="4" customWidth="1"/>
    <col min="5895" max="5895" width="10.140625" style="4" bestFit="1" customWidth="1"/>
    <col min="5896" max="6144" width="9.140625" style="4"/>
    <col min="6145" max="6145" width="30.42578125" style="4" customWidth="1"/>
    <col min="6146" max="6146" width="60.42578125" style="4" customWidth="1"/>
    <col min="6147" max="6147" width="6.42578125" style="4" customWidth="1"/>
    <col min="6148" max="6148" width="18.85546875" style="4" customWidth="1"/>
    <col min="6149" max="6149" width="17.85546875" style="4" customWidth="1"/>
    <col min="6150" max="6150" width="9.5703125" style="4" customWidth="1"/>
    <col min="6151" max="6151" width="10.140625" style="4" bestFit="1" customWidth="1"/>
    <col min="6152" max="6400" width="9.140625" style="4"/>
    <col min="6401" max="6401" width="30.42578125" style="4" customWidth="1"/>
    <col min="6402" max="6402" width="60.42578125" style="4" customWidth="1"/>
    <col min="6403" max="6403" width="6.42578125" style="4" customWidth="1"/>
    <col min="6404" max="6404" width="18.85546875" style="4" customWidth="1"/>
    <col min="6405" max="6405" width="17.85546875" style="4" customWidth="1"/>
    <col min="6406" max="6406" width="9.5703125" style="4" customWidth="1"/>
    <col min="6407" max="6407" width="10.140625" style="4" bestFit="1" customWidth="1"/>
    <col min="6408" max="6656" width="9.140625" style="4"/>
    <col min="6657" max="6657" width="30.42578125" style="4" customWidth="1"/>
    <col min="6658" max="6658" width="60.42578125" style="4" customWidth="1"/>
    <col min="6659" max="6659" width="6.42578125" style="4" customWidth="1"/>
    <col min="6660" max="6660" width="18.85546875" style="4" customWidth="1"/>
    <col min="6661" max="6661" width="17.85546875" style="4" customWidth="1"/>
    <col min="6662" max="6662" width="9.5703125" style="4" customWidth="1"/>
    <col min="6663" max="6663" width="10.140625" style="4" bestFit="1" customWidth="1"/>
    <col min="6664" max="6912" width="9.140625" style="4"/>
    <col min="6913" max="6913" width="30.42578125" style="4" customWidth="1"/>
    <col min="6914" max="6914" width="60.42578125" style="4" customWidth="1"/>
    <col min="6915" max="6915" width="6.42578125" style="4" customWidth="1"/>
    <col min="6916" max="6916" width="18.85546875" style="4" customWidth="1"/>
    <col min="6917" max="6917" width="17.85546875" style="4" customWidth="1"/>
    <col min="6918" max="6918" width="9.5703125" style="4" customWidth="1"/>
    <col min="6919" max="6919" width="10.140625" style="4" bestFit="1" customWidth="1"/>
    <col min="6920" max="7168" width="9.140625" style="4"/>
    <col min="7169" max="7169" width="30.42578125" style="4" customWidth="1"/>
    <col min="7170" max="7170" width="60.42578125" style="4" customWidth="1"/>
    <col min="7171" max="7171" width="6.42578125" style="4" customWidth="1"/>
    <col min="7172" max="7172" width="18.85546875" style="4" customWidth="1"/>
    <col min="7173" max="7173" width="17.85546875" style="4" customWidth="1"/>
    <col min="7174" max="7174" width="9.5703125" style="4" customWidth="1"/>
    <col min="7175" max="7175" width="10.140625" style="4" bestFit="1" customWidth="1"/>
    <col min="7176" max="7424" width="9.140625" style="4"/>
    <col min="7425" max="7425" width="30.42578125" style="4" customWidth="1"/>
    <col min="7426" max="7426" width="60.42578125" style="4" customWidth="1"/>
    <col min="7427" max="7427" width="6.42578125" style="4" customWidth="1"/>
    <col min="7428" max="7428" width="18.85546875" style="4" customWidth="1"/>
    <col min="7429" max="7429" width="17.85546875" style="4" customWidth="1"/>
    <col min="7430" max="7430" width="9.5703125" style="4" customWidth="1"/>
    <col min="7431" max="7431" width="10.140625" style="4" bestFit="1" customWidth="1"/>
    <col min="7432" max="7680" width="9.140625" style="4"/>
    <col min="7681" max="7681" width="30.42578125" style="4" customWidth="1"/>
    <col min="7682" max="7682" width="60.42578125" style="4" customWidth="1"/>
    <col min="7683" max="7683" width="6.42578125" style="4" customWidth="1"/>
    <col min="7684" max="7684" width="18.85546875" style="4" customWidth="1"/>
    <col min="7685" max="7685" width="17.85546875" style="4" customWidth="1"/>
    <col min="7686" max="7686" width="9.5703125" style="4" customWidth="1"/>
    <col min="7687" max="7687" width="10.140625" style="4" bestFit="1" customWidth="1"/>
    <col min="7688" max="7936" width="9.140625" style="4"/>
    <col min="7937" max="7937" width="30.42578125" style="4" customWidth="1"/>
    <col min="7938" max="7938" width="60.42578125" style="4" customWidth="1"/>
    <col min="7939" max="7939" width="6.42578125" style="4" customWidth="1"/>
    <col min="7940" max="7940" width="18.85546875" style="4" customWidth="1"/>
    <col min="7941" max="7941" width="17.85546875" style="4" customWidth="1"/>
    <col min="7942" max="7942" width="9.5703125" style="4" customWidth="1"/>
    <col min="7943" max="7943" width="10.140625" style="4" bestFit="1" customWidth="1"/>
    <col min="7944" max="8192" width="9.140625" style="4"/>
    <col min="8193" max="8193" width="30.42578125" style="4" customWidth="1"/>
    <col min="8194" max="8194" width="60.42578125" style="4" customWidth="1"/>
    <col min="8195" max="8195" width="6.42578125" style="4" customWidth="1"/>
    <col min="8196" max="8196" width="18.85546875" style="4" customWidth="1"/>
    <col min="8197" max="8197" width="17.85546875" style="4" customWidth="1"/>
    <col min="8198" max="8198" width="9.5703125" style="4" customWidth="1"/>
    <col min="8199" max="8199" width="10.140625" style="4" bestFit="1" customWidth="1"/>
    <col min="8200" max="8448" width="9.140625" style="4"/>
    <col min="8449" max="8449" width="30.42578125" style="4" customWidth="1"/>
    <col min="8450" max="8450" width="60.42578125" style="4" customWidth="1"/>
    <col min="8451" max="8451" width="6.42578125" style="4" customWidth="1"/>
    <col min="8452" max="8452" width="18.85546875" style="4" customWidth="1"/>
    <col min="8453" max="8453" width="17.85546875" style="4" customWidth="1"/>
    <col min="8454" max="8454" width="9.5703125" style="4" customWidth="1"/>
    <col min="8455" max="8455" width="10.140625" style="4" bestFit="1" customWidth="1"/>
    <col min="8456" max="8704" width="9.140625" style="4"/>
    <col min="8705" max="8705" width="30.42578125" style="4" customWidth="1"/>
    <col min="8706" max="8706" width="60.42578125" style="4" customWidth="1"/>
    <col min="8707" max="8707" width="6.42578125" style="4" customWidth="1"/>
    <col min="8708" max="8708" width="18.85546875" style="4" customWidth="1"/>
    <col min="8709" max="8709" width="17.85546875" style="4" customWidth="1"/>
    <col min="8710" max="8710" width="9.5703125" style="4" customWidth="1"/>
    <col min="8711" max="8711" width="10.140625" style="4" bestFit="1" customWidth="1"/>
    <col min="8712" max="8960" width="9.140625" style="4"/>
    <col min="8961" max="8961" width="30.42578125" style="4" customWidth="1"/>
    <col min="8962" max="8962" width="60.42578125" style="4" customWidth="1"/>
    <col min="8963" max="8963" width="6.42578125" style="4" customWidth="1"/>
    <col min="8964" max="8964" width="18.85546875" style="4" customWidth="1"/>
    <col min="8965" max="8965" width="17.85546875" style="4" customWidth="1"/>
    <col min="8966" max="8966" width="9.5703125" style="4" customWidth="1"/>
    <col min="8967" max="8967" width="10.140625" style="4" bestFit="1" customWidth="1"/>
    <col min="8968" max="9216" width="9.140625" style="4"/>
    <col min="9217" max="9217" width="30.42578125" style="4" customWidth="1"/>
    <col min="9218" max="9218" width="60.42578125" style="4" customWidth="1"/>
    <col min="9219" max="9219" width="6.42578125" style="4" customWidth="1"/>
    <col min="9220" max="9220" width="18.85546875" style="4" customWidth="1"/>
    <col min="9221" max="9221" width="17.85546875" style="4" customWidth="1"/>
    <col min="9222" max="9222" width="9.5703125" style="4" customWidth="1"/>
    <col min="9223" max="9223" width="10.140625" style="4" bestFit="1" customWidth="1"/>
    <col min="9224" max="9472" width="9.140625" style="4"/>
    <col min="9473" max="9473" width="30.42578125" style="4" customWidth="1"/>
    <col min="9474" max="9474" width="60.42578125" style="4" customWidth="1"/>
    <col min="9475" max="9475" width="6.42578125" style="4" customWidth="1"/>
    <col min="9476" max="9476" width="18.85546875" style="4" customWidth="1"/>
    <col min="9477" max="9477" width="17.85546875" style="4" customWidth="1"/>
    <col min="9478" max="9478" width="9.5703125" style="4" customWidth="1"/>
    <col min="9479" max="9479" width="10.140625" style="4" bestFit="1" customWidth="1"/>
    <col min="9480" max="9728" width="9.140625" style="4"/>
    <col min="9729" max="9729" width="30.42578125" style="4" customWidth="1"/>
    <col min="9730" max="9730" width="60.42578125" style="4" customWidth="1"/>
    <col min="9731" max="9731" width="6.42578125" style="4" customWidth="1"/>
    <col min="9732" max="9732" width="18.85546875" style="4" customWidth="1"/>
    <col min="9733" max="9733" width="17.85546875" style="4" customWidth="1"/>
    <col min="9734" max="9734" width="9.5703125" style="4" customWidth="1"/>
    <col min="9735" max="9735" width="10.140625" style="4" bestFit="1" customWidth="1"/>
    <col min="9736" max="9984" width="9.140625" style="4"/>
    <col min="9985" max="9985" width="30.42578125" style="4" customWidth="1"/>
    <col min="9986" max="9986" width="60.42578125" style="4" customWidth="1"/>
    <col min="9987" max="9987" width="6.42578125" style="4" customWidth="1"/>
    <col min="9988" max="9988" width="18.85546875" style="4" customWidth="1"/>
    <col min="9989" max="9989" width="17.85546875" style="4" customWidth="1"/>
    <col min="9990" max="9990" width="9.5703125" style="4" customWidth="1"/>
    <col min="9991" max="9991" width="10.140625" style="4" bestFit="1" customWidth="1"/>
    <col min="9992" max="10240" width="9.140625" style="4"/>
    <col min="10241" max="10241" width="30.42578125" style="4" customWidth="1"/>
    <col min="10242" max="10242" width="60.42578125" style="4" customWidth="1"/>
    <col min="10243" max="10243" width="6.42578125" style="4" customWidth="1"/>
    <col min="10244" max="10244" width="18.85546875" style="4" customWidth="1"/>
    <col min="10245" max="10245" width="17.85546875" style="4" customWidth="1"/>
    <col min="10246" max="10246" width="9.5703125" style="4" customWidth="1"/>
    <col min="10247" max="10247" width="10.140625" style="4" bestFit="1" customWidth="1"/>
    <col min="10248" max="10496" width="9.140625" style="4"/>
    <col min="10497" max="10497" width="30.42578125" style="4" customWidth="1"/>
    <col min="10498" max="10498" width="60.42578125" style="4" customWidth="1"/>
    <col min="10499" max="10499" width="6.42578125" style="4" customWidth="1"/>
    <col min="10500" max="10500" width="18.85546875" style="4" customWidth="1"/>
    <col min="10501" max="10501" width="17.85546875" style="4" customWidth="1"/>
    <col min="10502" max="10502" width="9.5703125" style="4" customWidth="1"/>
    <col min="10503" max="10503" width="10.140625" style="4" bestFit="1" customWidth="1"/>
    <col min="10504" max="10752" width="9.140625" style="4"/>
    <col min="10753" max="10753" width="30.42578125" style="4" customWidth="1"/>
    <col min="10754" max="10754" width="60.42578125" style="4" customWidth="1"/>
    <col min="10755" max="10755" width="6.42578125" style="4" customWidth="1"/>
    <col min="10756" max="10756" width="18.85546875" style="4" customWidth="1"/>
    <col min="10757" max="10757" width="17.85546875" style="4" customWidth="1"/>
    <col min="10758" max="10758" width="9.5703125" style="4" customWidth="1"/>
    <col min="10759" max="10759" width="10.140625" style="4" bestFit="1" customWidth="1"/>
    <col min="10760" max="11008" width="9.140625" style="4"/>
    <col min="11009" max="11009" width="30.42578125" style="4" customWidth="1"/>
    <col min="11010" max="11010" width="60.42578125" style="4" customWidth="1"/>
    <col min="11011" max="11011" width="6.42578125" style="4" customWidth="1"/>
    <col min="11012" max="11012" width="18.85546875" style="4" customWidth="1"/>
    <col min="11013" max="11013" width="17.85546875" style="4" customWidth="1"/>
    <col min="11014" max="11014" width="9.5703125" style="4" customWidth="1"/>
    <col min="11015" max="11015" width="10.140625" style="4" bestFit="1" customWidth="1"/>
    <col min="11016" max="11264" width="9.140625" style="4"/>
    <col min="11265" max="11265" width="30.42578125" style="4" customWidth="1"/>
    <col min="11266" max="11266" width="60.42578125" style="4" customWidth="1"/>
    <col min="11267" max="11267" width="6.42578125" style="4" customWidth="1"/>
    <col min="11268" max="11268" width="18.85546875" style="4" customWidth="1"/>
    <col min="11269" max="11269" width="17.85546875" style="4" customWidth="1"/>
    <col min="11270" max="11270" width="9.5703125" style="4" customWidth="1"/>
    <col min="11271" max="11271" width="10.140625" style="4" bestFit="1" customWidth="1"/>
    <col min="11272" max="11520" width="9.140625" style="4"/>
    <col min="11521" max="11521" width="30.42578125" style="4" customWidth="1"/>
    <col min="11522" max="11522" width="60.42578125" style="4" customWidth="1"/>
    <col min="11523" max="11523" width="6.42578125" style="4" customWidth="1"/>
    <col min="11524" max="11524" width="18.85546875" style="4" customWidth="1"/>
    <col min="11525" max="11525" width="17.85546875" style="4" customWidth="1"/>
    <col min="11526" max="11526" width="9.5703125" style="4" customWidth="1"/>
    <col min="11527" max="11527" width="10.140625" style="4" bestFit="1" customWidth="1"/>
    <col min="11528" max="11776" width="9.140625" style="4"/>
    <col min="11777" max="11777" width="30.42578125" style="4" customWidth="1"/>
    <col min="11778" max="11778" width="60.42578125" style="4" customWidth="1"/>
    <col min="11779" max="11779" width="6.42578125" style="4" customWidth="1"/>
    <col min="11780" max="11780" width="18.85546875" style="4" customWidth="1"/>
    <col min="11781" max="11781" width="17.85546875" style="4" customWidth="1"/>
    <col min="11782" max="11782" width="9.5703125" style="4" customWidth="1"/>
    <col min="11783" max="11783" width="10.140625" style="4" bestFit="1" customWidth="1"/>
    <col min="11784" max="12032" width="9.140625" style="4"/>
    <col min="12033" max="12033" width="30.42578125" style="4" customWidth="1"/>
    <col min="12034" max="12034" width="60.42578125" style="4" customWidth="1"/>
    <col min="12035" max="12035" width="6.42578125" style="4" customWidth="1"/>
    <col min="12036" max="12036" width="18.85546875" style="4" customWidth="1"/>
    <col min="12037" max="12037" width="17.85546875" style="4" customWidth="1"/>
    <col min="12038" max="12038" width="9.5703125" style="4" customWidth="1"/>
    <col min="12039" max="12039" width="10.140625" style="4" bestFit="1" customWidth="1"/>
    <col min="12040" max="12288" width="9.140625" style="4"/>
    <col min="12289" max="12289" width="30.42578125" style="4" customWidth="1"/>
    <col min="12290" max="12290" width="60.42578125" style="4" customWidth="1"/>
    <col min="12291" max="12291" width="6.42578125" style="4" customWidth="1"/>
    <col min="12292" max="12292" width="18.85546875" style="4" customWidth="1"/>
    <col min="12293" max="12293" width="17.85546875" style="4" customWidth="1"/>
    <col min="12294" max="12294" width="9.5703125" style="4" customWidth="1"/>
    <col min="12295" max="12295" width="10.140625" style="4" bestFit="1" customWidth="1"/>
    <col min="12296" max="12544" width="9.140625" style="4"/>
    <col min="12545" max="12545" width="30.42578125" style="4" customWidth="1"/>
    <col min="12546" max="12546" width="60.42578125" style="4" customWidth="1"/>
    <col min="12547" max="12547" width="6.42578125" style="4" customWidth="1"/>
    <col min="12548" max="12548" width="18.85546875" style="4" customWidth="1"/>
    <col min="12549" max="12549" width="17.85546875" style="4" customWidth="1"/>
    <col min="12550" max="12550" width="9.5703125" style="4" customWidth="1"/>
    <col min="12551" max="12551" width="10.140625" style="4" bestFit="1" customWidth="1"/>
    <col min="12552" max="12800" width="9.140625" style="4"/>
    <col min="12801" max="12801" width="30.42578125" style="4" customWidth="1"/>
    <col min="12802" max="12802" width="60.42578125" style="4" customWidth="1"/>
    <col min="12803" max="12803" width="6.42578125" style="4" customWidth="1"/>
    <col min="12804" max="12804" width="18.85546875" style="4" customWidth="1"/>
    <col min="12805" max="12805" width="17.85546875" style="4" customWidth="1"/>
    <col min="12806" max="12806" width="9.5703125" style="4" customWidth="1"/>
    <col min="12807" max="12807" width="10.140625" style="4" bestFit="1" customWidth="1"/>
    <col min="12808" max="13056" width="9.140625" style="4"/>
    <col min="13057" max="13057" width="30.42578125" style="4" customWidth="1"/>
    <col min="13058" max="13058" width="60.42578125" style="4" customWidth="1"/>
    <col min="13059" max="13059" width="6.42578125" style="4" customWidth="1"/>
    <col min="13060" max="13060" width="18.85546875" style="4" customWidth="1"/>
    <col min="13061" max="13061" width="17.85546875" style="4" customWidth="1"/>
    <col min="13062" max="13062" width="9.5703125" style="4" customWidth="1"/>
    <col min="13063" max="13063" width="10.140625" style="4" bestFit="1" customWidth="1"/>
    <col min="13064" max="13312" width="9.140625" style="4"/>
    <col min="13313" max="13313" width="30.42578125" style="4" customWidth="1"/>
    <col min="13314" max="13314" width="60.42578125" style="4" customWidth="1"/>
    <col min="13315" max="13315" width="6.42578125" style="4" customWidth="1"/>
    <col min="13316" max="13316" width="18.85546875" style="4" customWidth="1"/>
    <col min="13317" max="13317" width="17.85546875" style="4" customWidth="1"/>
    <col min="13318" max="13318" width="9.5703125" style="4" customWidth="1"/>
    <col min="13319" max="13319" width="10.140625" style="4" bestFit="1" customWidth="1"/>
    <col min="13320" max="13568" width="9.140625" style="4"/>
    <col min="13569" max="13569" width="30.42578125" style="4" customWidth="1"/>
    <col min="13570" max="13570" width="60.42578125" style="4" customWidth="1"/>
    <col min="13571" max="13571" width="6.42578125" style="4" customWidth="1"/>
    <col min="13572" max="13572" width="18.85546875" style="4" customWidth="1"/>
    <col min="13573" max="13573" width="17.85546875" style="4" customWidth="1"/>
    <col min="13574" max="13574" width="9.5703125" style="4" customWidth="1"/>
    <col min="13575" max="13575" width="10.140625" style="4" bestFit="1" customWidth="1"/>
    <col min="13576" max="13824" width="9.140625" style="4"/>
    <col min="13825" max="13825" width="30.42578125" style="4" customWidth="1"/>
    <col min="13826" max="13826" width="60.42578125" style="4" customWidth="1"/>
    <col min="13827" max="13827" width="6.42578125" style="4" customWidth="1"/>
    <col min="13828" max="13828" width="18.85546875" style="4" customWidth="1"/>
    <col min="13829" max="13829" width="17.85546875" style="4" customWidth="1"/>
    <col min="13830" max="13830" width="9.5703125" style="4" customWidth="1"/>
    <col min="13831" max="13831" width="10.140625" style="4" bestFit="1" customWidth="1"/>
    <col min="13832" max="14080" width="9.140625" style="4"/>
    <col min="14081" max="14081" width="30.42578125" style="4" customWidth="1"/>
    <col min="14082" max="14082" width="60.42578125" style="4" customWidth="1"/>
    <col min="14083" max="14083" width="6.42578125" style="4" customWidth="1"/>
    <col min="14084" max="14084" width="18.85546875" style="4" customWidth="1"/>
    <col min="14085" max="14085" width="17.85546875" style="4" customWidth="1"/>
    <col min="14086" max="14086" width="9.5703125" style="4" customWidth="1"/>
    <col min="14087" max="14087" width="10.140625" style="4" bestFit="1" customWidth="1"/>
    <col min="14088" max="14336" width="9.140625" style="4"/>
    <col min="14337" max="14337" width="30.42578125" style="4" customWidth="1"/>
    <col min="14338" max="14338" width="60.42578125" style="4" customWidth="1"/>
    <col min="14339" max="14339" width="6.42578125" style="4" customWidth="1"/>
    <col min="14340" max="14340" width="18.85546875" style="4" customWidth="1"/>
    <col min="14341" max="14341" width="17.85546875" style="4" customWidth="1"/>
    <col min="14342" max="14342" width="9.5703125" style="4" customWidth="1"/>
    <col min="14343" max="14343" width="10.140625" style="4" bestFit="1" customWidth="1"/>
    <col min="14344" max="14592" width="9.140625" style="4"/>
    <col min="14593" max="14593" width="30.42578125" style="4" customWidth="1"/>
    <col min="14594" max="14594" width="60.42578125" style="4" customWidth="1"/>
    <col min="14595" max="14595" width="6.42578125" style="4" customWidth="1"/>
    <col min="14596" max="14596" width="18.85546875" style="4" customWidth="1"/>
    <col min="14597" max="14597" width="17.85546875" style="4" customWidth="1"/>
    <col min="14598" max="14598" width="9.5703125" style="4" customWidth="1"/>
    <col min="14599" max="14599" width="10.140625" style="4" bestFit="1" customWidth="1"/>
    <col min="14600" max="14848" width="9.140625" style="4"/>
    <col min="14849" max="14849" width="30.42578125" style="4" customWidth="1"/>
    <col min="14850" max="14850" width="60.42578125" style="4" customWidth="1"/>
    <col min="14851" max="14851" width="6.42578125" style="4" customWidth="1"/>
    <col min="14852" max="14852" width="18.85546875" style="4" customWidth="1"/>
    <col min="14853" max="14853" width="17.85546875" style="4" customWidth="1"/>
    <col min="14854" max="14854" width="9.5703125" style="4" customWidth="1"/>
    <col min="14855" max="14855" width="10.140625" style="4" bestFit="1" customWidth="1"/>
    <col min="14856" max="15104" width="9.140625" style="4"/>
    <col min="15105" max="15105" width="30.42578125" style="4" customWidth="1"/>
    <col min="15106" max="15106" width="60.42578125" style="4" customWidth="1"/>
    <col min="15107" max="15107" width="6.42578125" style="4" customWidth="1"/>
    <col min="15108" max="15108" width="18.85546875" style="4" customWidth="1"/>
    <col min="15109" max="15109" width="17.85546875" style="4" customWidth="1"/>
    <col min="15110" max="15110" width="9.5703125" style="4" customWidth="1"/>
    <col min="15111" max="15111" width="10.140625" style="4" bestFit="1" customWidth="1"/>
    <col min="15112" max="15360" width="9.140625" style="4"/>
    <col min="15361" max="15361" width="30.42578125" style="4" customWidth="1"/>
    <col min="15362" max="15362" width="60.42578125" style="4" customWidth="1"/>
    <col min="15363" max="15363" width="6.42578125" style="4" customWidth="1"/>
    <col min="15364" max="15364" width="18.85546875" style="4" customWidth="1"/>
    <col min="15365" max="15365" width="17.85546875" style="4" customWidth="1"/>
    <col min="15366" max="15366" width="9.5703125" style="4" customWidth="1"/>
    <col min="15367" max="15367" width="10.140625" style="4" bestFit="1" customWidth="1"/>
    <col min="15368" max="15616" width="9.140625" style="4"/>
    <col min="15617" max="15617" width="30.42578125" style="4" customWidth="1"/>
    <col min="15618" max="15618" width="60.42578125" style="4" customWidth="1"/>
    <col min="15619" max="15619" width="6.42578125" style="4" customWidth="1"/>
    <col min="15620" max="15620" width="18.85546875" style="4" customWidth="1"/>
    <col min="15621" max="15621" width="17.85546875" style="4" customWidth="1"/>
    <col min="15622" max="15622" width="9.5703125" style="4" customWidth="1"/>
    <col min="15623" max="15623" width="10.140625" style="4" bestFit="1" customWidth="1"/>
    <col min="15624" max="15872" width="9.140625" style="4"/>
    <col min="15873" max="15873" width="30.42578125" style="4" customWidth="1"/>
    <col min="15874" max="15874" width="60.42578125" style="4" customWidth="1"/>
    <col min="15875" max="15875" width="6.42578125" style="4" customWidth="1"/>
    <col min="15876" max="15876" width="18.85546875" style="4" customWidth="1"/>
    <col min="15877" max="15877" width="17.85546875" style="4" customWidth="1"/>
    <col min="15878" max="15878" width="9.5703125" style="4" customWidth="1"/>
    <col min="15879" max="15879" width="10.140625" style="4" bestFit="1" customWidth="1"/>
    <col min="15880" max="16128" width="9.140625" style="4"/>
    <col min="16129" max="16129" width="30.42578125" style="4" customWidth="1"/>
    <col min="16130" max="16130" width="60.42578125" style="4" customWidth="1"/>
    <col min="16131" max="16131" width="6.42578125" style="4" customWidth="1"/>
    <col min="16132" max="16132" width="18.85546875" style="4" customWidth="1"/>
    <col min="16133" max="16133" width="17.85546875" style="4" customWidth="1"/>
    <col min="16134" max="16134" width="9.5703125" style="4" customWidth="1"/>
    <col min="16135" max="16135" width="10.140625" style="4" bestFit="1" customWidth="1"/>
    <col min="16136" max="16384" width="9.140625" style="4"/>
  </cols>
  <sheetData>
    <row r="1" spans="1:5">
      <c r="A1" s="1"/>
      <c r="B1" s="2"/>
      <c r="C1" s="3"/>
      <c r="D1" s="1"/>
      <c r="E1" s="1"/>
    </row>
    <row r="2" spans="1:5">
      <c r="A2" s="98" t="s">
        <v>0</v>
      </c>
      <c r="B2" s="98"/>
      <c r="C2" s="98"/>
      <c r="D2" s="98"/>
      <c r="E2" s="98"/>
    </row>
    <row r="3" spans="1:5">
      <c r="A3" s="98" t="s">
        <v>1</v>
      </c>
      <c r="B3" s="98"/>
      <c r="C3" s="98"/>
      <c r="D3" s="98"/>
      <c r="E3" s="98"/>
    </row>
    <row r="4" spans="1:5" hidden="1">
      <c r="A4" s="99" t="s">
        <v>2</v>
      </c>
      <c r="B4" s="99"/>
      <c r="C4" s="99"/>
      <c r="D4" s="99"/>
      <c r="E4" s="99"/>
    </row>
    <row r="5" spans="1:5" hidden="1">
      <c r="A5" s="100" t="s">
        <v>3</v>
      </c>
      <c r="B5" s="100"/>
      <c r="C5" s="100"/>
      <c r="D5" s="100"/>
      <c r="E5" s="100"/>
    </row>
    <row r="6" spans="1:5">
      <c r="A6" s="1"/>
      <c r="B6" s="5"/>
      <c r="C6" s="3"/>
      <c r="D6" s="1"/>
      <c r="E6" s="1"/>
    </row>
    <row r="7" spans="1:5">
      <c r="A7" s="1"/>
      <c r="B7" s="6" t="s">
        <v>4</v>
      </c>
      <c r="C7" s="7" t="s">
        <v>5</v>
      </c>
      <c r="D7" s="8" t="s">
        <v>6</v>
      </c>
      <c r="E7" s="9">
        <v>2023</v>
      </c>
    </row>
    <row r="8" spans="1:5">
      <c r="A8" s="1"/>
      <c r="B8" s="2"/>
      <c r="C8" s="3"/>
      <c r="D8" s="1"/>
      <c r="E8" s="10" t="s">
        <v>7</v>
      </c>
    </row>
    <row r="9" spans="1:5">
      <c r="A9" s="11"/>
      <c r="B9" s="2"/>
      <c r="C9" s="3"/>
      <c r="D9" s="11" t="s">
        <v>8</v>
      </c>
      <c r="E9" s="12" t="s">
        <v>9</v>
      </c>
    </row>
    <row r="10" spans="1:5">
      <c r="A10" s="11" t="s">
        <v>10</v>
      </c>
      <c r="B10" s="101" t="s">
        <v>11</v>
      </c>
      <c r="C10" s="101"/>
      <c r="D10" s="101"/>
      <c r="E10" s="13"/>
    </row>
    <row r="11" spans="1:5">
      <c r="A11" s="11" t="s">
        <v>12</v>
      </c>
      <c r="B11" s="2"/>
      <c r="C11" s="3"/>
      <c r="D11" s="11"/>
      <c r="E11" s="14">
        <v>45200</v>
      </c>
    </row>
    <row r="12" spans="1:5">
      <c r="A12" s="11" t="s">
        <v>13</v>
      </c>
      <c r="B12" s="2"/>
      <c r="C12" s="3"/>
      <c r="D12" s="11" t="s">
        <v>14</v>
      </c>
      <c r="E12" s="12" t="s">
        <v>15</v>
      </c>
    </row>
    <row r="13" spans="1:5">
      <c r="A13" s="1"/>
      <c r="B13" s="2"/>
      <c r="C13" s="3"/>
      <c r="D13" s="11" t="s">
        <v>16</v>
      </c>
      <c r="E13" s="12" t="s">
        <v>17</v>
      </c>
    </row>
    <row r="14" spans="1:5" ht="32.25" customHeight="1">
      <c r="A14" s="15" t="s">
        <v>18</v>
      </c>
      <c r="B14" s="16" t="s">
        <v>19</v>
      </c>
      <c r="C14" s="17" t="s">
        <v>20</v>
      </c>
      <c r="D14" s="18" t="s">
        <v>21</v>
      </c>
      <c r="E14" s="19" t="s">
        <v>22</v>
      </c>
    </row>
    <row r="15" spans="1:5">
      <c r="A15" s="20"/>
      <c r="B15" s="21"/>
      <c r="C15" s="22"/>
      <c r="D15" s="15" t="s">
        <v>23</v>
      </c>
      <c r="E15" s="19"/>
    </row>
    <row r="16" spans="1:5">
      <c r="A16" s="10">
        <v>1</v>
      </c>
      <c r="B16" s="23">
        <v>2</v>
      </c>
      <c r="C16" s="24">
        <v>3</v>
      </c>
      <c r="D16" s="10">
        <v>4</v>
      </c>
      <c r="E16" s="13">
        <v>6</v>
      </c>
    </row>
    <row r="17" spans="1:5" ht="18">
      <c r="A17" s="25" t="s">
        <v>24</v>
      </c>
      <c r="B17" s="26" t="s">
        <v>25</v>
      </c>
      <c r="C17" s="27">
        <v>3</v>
      </c>
      <c r="D17" s="28">
        <f>SUM(D18:D42)</f>
        <v>246830</v>
      </c>
      <c r="E17" s="28">
        <f>SUM(E18:E42)</f>
        <v>190536.68</v>
      </c>
    </row>
    <row r="18" spans="1:5" ht="60">
      <c r="A18" s="29" t="s">
        <v>26</v>
      </c>
      <c r="B18" s="30" t="s">
        <v>27</v>
      </c>
      <c r="C18" s="27">
        <v>30</v>
      </c>
      <c r="D18" s="31">
        <v>45300</v>
      </c>
      <c r="E18" s="31">
        <v>25870.29</v>
      </c>
    </row>
    <row r="19" spans="1:5" ht="99" customHeight="1">
      <c r="A19" s="29" t="s">
        <v>28</v>
      </c>
      <c r="B19" s="30" t="s">
        <v>29</v>
      </c>
      <c r="C19" s="27"/>
      <c r="D19" s="31"/>
      <c r="E19" s="31">
        <v>8.7200000000000006</v>
      </c>
    </row>
    <row r="20" spans="1:5" ht="60">
      <c r="A20" s="29" t="s">
        <v>30</v>
      </c>
      <c r="B20" s="30" t="s">
        <v>31</v>
      </c>
      <c r="C20" s="27"/>
      <c r="D20" s="31"/>
      <c r="E20" s="31">
        <v>0.1</v>
      </c>
    </row>
    <row r="21" spans="1:5" ht="48">
      <c r="A21" s="29" t="s">
        <v>32</v>
      </c>
      <c r="B21" s="32" t="s">
        <v>33</v>
      </c>
      <c r="C21" s="27">
        <v>31</v>
      </c>
      <c r="D21" s="31">
        <v>66800</v>
      </c>
      <c r="E21" s="31">
        <v>60877.61</v>
      </c>
    </row>
    <row r="22" spans="1:5" ht="60">
      <c r="A22" s="29" t="s">
        <v>34</v>
      </c>
      <c r="B22" s="30" t="s">
        <v>35</v>
      </c>
      <c r="C22" s="27">
        <v>32</v>
      </c>
      <c r="D22" s="31">
        <v>500</v>
      </c>
      <c r="E22" s="31">
        <v>328.04</v>
      </c>
    </row>
    <row r="23" spans="1:5" ht="48">
      <c r="A23" s="29" t="s">
        <v>36</v>
      </c>
      <c r="B23" s="32" t="s">
        <v>37</v>
      </c>
      <c r="C23" s="33" t="s">
        <v>38</v>
      </c>
      <c r="D23" s="31">
        <v>82600</v>
      </c>
      <c r="E23" s="31">
        <v>64783.64</v>
      </c>
    </row>
    <row r="24" spans="1:5" ht="48">
      <c r="A24" s="29" t="s">
        <v>39</v>
      </c>
      <c r="B24" s="32" t="s">
        <v>40</v>
      </c>
      <c r="C24" s="33" t="s">
        <v>41</v>
      </c>
      <c r="D24" s="31">
        <v>-8800</v>
      </c>
      <c r="E24" s="31">
        <v>-7142.63</v>
      </c>
    </row>
    <row r="25" spans="1:5" ht="18">
      <c r="A25" s="34" t="s">
        <v>42</v>
      </c>
      <c r="B25" s="35" t="s">
        <v>43</v>
      </c>
      <c r="C25" s="33"/>
      <c r="D25" s="31">
        <v>16200</v>
      </c>
      <c r="E25" s="31">
        <v>7691.59</v>
      </c>
    </row>
    <row r="26" spans="1:5" ht="18" hidden="1">
      <c r="A26" s="34" t="s">
        <v>44</v>
      </c>
      <c r="B26" s="35" t="s">
        <v>45</v>
      </c>
      <c r="C26" s="33"/>
      <c r="D26" s="31"/>
      <c r="E26" s="31"/>
    </row>
    <row r="27" spans="1:5" ht="60">
      <c r="A27" s="29" t="s">
        <v>46</v>
      </c>
      <c r="B27" s="32" t="s">
        <v>47</v>
      </c>
      <c r="C27" s="27">
        <v>111</v>
      </c>
      <c r="D27" s="31">
        <v>9000</v>
      </c>
      <c r="E27" s="31">
        <v>11541.45</v>
      </c>
    </row>
    <row r="28" spans="1:5" ht="36.75" hidden="1">
      <c r="A28" s="36" t="s">
        <v>48</v>
      </c>
      <c r="B28" s="37" t="s">
        <v>49</v>
      </c>
      <c r="C28" s="27"/>
      <c r="D28" s="31"/>
      <c r="E28" s="31"/>
    </row>
    <row r="29" spans="1:5" ht="48.75">
      <c r="A29" s="36" t="s">
        <v>50</v>
      </c>
      <c r="B29" s="37" t="s">
        <v>51</v>
      </c>
      <c r="C29" s="27"/>
      <c r="D29" s="31"/>
      <c r="E29" s="31">
        <v>685</v>
      </c>
    </row>
    <row r="30" spans="1:5" s="40" customFormat="1" ht="18" hidden="1">
      <c r="A30" s="36" t="s">
        <v>52</v>
      </c>
      <c r="B30" s="37" t="s">
        <v>53</v>
      </c>
      <c r="C30" s="38">
        <v>121</v>
      </c>
      <c r="D30" s="39"/>
      <c r="E30" s="39"/>
    </row>
    <row r="31" spans="1:5" s="40" customFormat="1" ht="18" hidden="1">
      <c r="A31" s="36" t="s">
        <v>54</v>
      </c>
      <c r="B31" s="37" t="s">
        <v>53</v>
      </c>
      <c r="C31" s="41"/>
      <c r="D31" s="42"/>
      <c r="E31" s="39"/>
    </row>
    <row r="32" spans="1:5" s="40" customFormat="1" ht="18" hidden="1">
      <c r="A32" s="36" t="s">
        <v>55</v>
      </c>
      <c r="B32" s="37" t="s">
        <v>53</v>
      </c>
      <c r="C32" s="38"/>
      <c r="D32" s="39"/>
      <c r="E32" s="39"/>
    </row>
    <row r="33" spans="1:6" s="40" customFormat="1" ht="18" hidden="1">
      <c r="A33" s="43" t="s">
        <v>52</v>
      </c>
      <c r="B33" s="37" t="s">
        <v>53</v>
      </c>
      <c r="C33" s="38"/>
      <c r="D33" s="39"/>
      <c r="E33" s="39"/>
    </row>
    <row r="34" spans="1:6" s="40" customFormat="1" ht="18" hidden="1">
      <c r="A34" s="43" t="s">
        <v>56</v>
      </c>
      <c r="B34" s="37" t="s">
        <v>53</v>
      </c>
      <c r="C34" s="38"/>
      <c r="D34" s="39"/>
      <c r="E34" s="39"/>
    </row>
    <row r="35" spans="1:6" ht="48">
      <c r="A35" s="29" t="s">
        <v>57</v>
      </c>
      <c r="B35" s="32" t="s">
        <v>58</v>
      </c>
      <c r="C35" s="27"/>
      <c r="D35" s="31">
        <v>12000</v>
      </c>
      <c r="E35" s="31">
        <v>2662.87</v>
      </c>
    </row>
    <row r="36" spans="1:6" ht="36.75" hidden="1">
      <c r="A36" s="44" t="s">
        <v>59</v>
      </c>
      <c r="B36" s="37" t="s">
        <v>60</v>
      </c>
      <c r="C36" s="27"/>
      <c r="D36" s="31"/>
      <c r="E36" s="31"/>
    </row>
    <row r="37" spans="1:6" ht="24.75" hidden="1">
      <c r="A37" s="45" t="s">
        <v>61</v>
      </c>
      <c r="B37" s="46" t="s">
        <v>62</v>
      </c>
      <c r="C37" s="27"/>
      <c r="D37" s="31"/>
      <c r="E37" s="31"/>
    </row>
    <row r="38" spans="1:6" ht="18" hidden="1">
      <c r="A38" s="47" t="s">
        <v>63</v>
      </c>
      <c r="B38" s="35" t="s">
        <v>64</v>
      </c>
      <c r="C38" s="27"/>
      <c r="D38" s="31"/>
      <c r="E38" s="31"/>
    </row>
    <row r="39" spans="1:6" ht="18" hidden="1">
      <c r="A39" s="47" t="s">
        <v>65</v>
      </c>
      <c r="B39" s="35" t="s">
        <v>66</v>
      </c>
      <c r="C39" s="27"/>
      <c r="D39" s="31"/>
      <c r="E39" s="31"/>
    </row>
    <row r="40" spans="1:6" ht="18" hidden="1">
      <c r="A40" s="47" t="s">
        <v>67</v>
      </c>
      <c r="B40" s="48" t="s">
        <v>68</v>
      </c>
      <c r="C40" s="27">
        <v>1133</v>
      </c>
      <c r="D40" s="31"/>
      <c r="E40" s="31"/>
    </row>
    <row r="41" spans="1:6" ht="18" hidden="1">
      <c r="A41" s="47" t="s">
        <v>69</v>
      </c>
      <c r="B41" s="35" t="s">
        <v>70</v>
      </c>
      <c r="C41" s="27"/>
      <c r="D41" s="31"/>
      <c r="E41" s="31"/>
    </row>
    <row r="42" spans="1:6" ht="24.75">
      <c r="A42" s="47" t="s">
        <v>71</v>
      </c>
      <c r="B42" s="35" t="s">
        <v>72</v>
      </c>
      <c r="C42" s="27"/>
      <c r="D42" s="31">
        <v>23230</v>
      </c>
      <c r="E42" s="31">
        <v>23230</v>
      </c>
    </row>
    <row r="43" spans="1:6" ht="18">
      <c r="A43" s="49" t="s">
        <v>73</v>
      </c>
      <c r="B43" s="50" t="s">
        <v>74</v>
      </c>
      <c r="C43" s="27">
        <v>2000</v>
      </c>
      <c r="D43" s="28">
        <f>SUM(D44:D58)</f>
        <v>10099144.109999999</v>
      </c>
      <c r="E43" s="28">
        <f>SUM(E44:E58)</f>
        <v>7169527.71</v>
      </c>
    </row>
    <row r="44" spans="1:6" ht="24.75">
      <c r="A44" s="47" t="s">
        <v>75</v>
      </c>
      <c r="B44" s="35" t="s">
        <v>76</v>
      </c>
      <c r="C44" s="27"/>
      <c r="D44" s="31">
        <v>962000</v>
      </c>
      <c r="E44" s="31">
        <v>721510</v>
      </c>
      <c r="F44" s="51">
        <f>E44/D44*100</f>
        <v>75.0010395010395</v>
      </c>
    </row>
    <row r="45" spans="1:6" ht="24.75">
      <c r="A45" s="47" t="s">
        <v>77</v>
      </c>
      <c r="B45" s="35" t="s">
        <v>78</v>
      </c>
      <c r="C45" s="27"/>
      <c r="D45" s="31">
        <v>2107900</v>
      </c>
      <c r="E45" s="31">
        <v>1533500</v>
      </c>
      <c r="F45" s="51">
        <f>E45/D45*100</f>
        <v>72.750130461596854</v>
      </c>
    </row>
    <row r="46" spans="1:6" ht="24.75" hidden="1">
      <c r="A46" s="47" t="s">
        <v>79</v>
      </c>
      <c r="B46" s="35" t="s">
        <v>80</v>
      </c>
      <c r="C46" s="27"/>
      <c r="D46" s="31"/>
      <c r="E46" s="31"/>
      <c r="F46" s="51"/>
    </row>
    <row r="47" spans="1:6" ht="48.75" hidden="1">
      <c r="A47" s="47" t="s">
        <v>81</v>
      </c>
      <c r="B47" s="35" t="s">
        <v>82</v>
      </c>
      <c r="C47" s="27"/>
      <c r="D47" s="31"/>
      <c r="E47" s="31"/>
      <c r="F47" s="51"/>
    </row>
    <row r="48" spans="1:6" ht="36">
      <c r="A48" s="29" t="s">
        <v>83</v>
      </c>
      <c r="B48" s="32" t="s">
        <v>84</v>
      </c>
      <c r="C48" s="27"/>
      <c r="D48" s="31">
        <v>1840</v>
      </c>
      <c r="E48" s="31">
        <v>1840</v>
      </c>
      <c r="F48" s="51"/>
    </row>
    <row r="49" spans="1:6" ht="36">
      <c r="A49" s="29" t="s">
        <v>85</v>
      </c>
      <c r="B49" s="32" t="s">
        <v>86</v>
      </c>
      <c r="C49" s="27"/>
      <c r="D49" s="31">
        <v>70700</v>
      </c>
      <c r="E49" s="31">
        <v>53000</v>
      </c>
      <c r="F49" s="51"/>
    </row>
    <row r="50" spans="1:6" ht="37.5" customHeight="1">
      <c r="A50" s="29" t="s">
        <v>87</v>
      </c>
      <c r="B50" s="32" t="s">
        <v>88</v>
      </c>
      <c r="C50" s="27"/>
      <c r="D50" s="31">
        <v>279400</v>
      </c>
      <c r="E50" s="31">
        <v>212073.60000000001</v>
      </c>
      <c r="F50" s="51"/>
    </row>
    <row r="51" spans="1:6" ht="36">
      <c r="A51" s="29" t="s">
        <v>89</v>
      </c>
      <c r="B51" s="32" t="s">
        <v>90</v>
      </c>
      <c r="C51" s="27"/>
      <c r="D51" s="31">
        <v>54100</v>
      </c>
      <c r="E51" s="31">
        <v>54100</v>
      </c>
      <c r="F51" s="51"/>
    </row>
    <row r="52" spans="1:6" ht="24" hidden="1">
      <c r="A52" s="29" t="s">
        <v>91</v>
      </c>
      <c r="B52" s="30" t="s">
        <v>92</v>
      </c>
      <c r="C52" s="27"/>
      <c r="D52" s="31"/>
      <c r="E52" s="31"/>
      <c r="F52" s="51"/>
    </row>
    <row r="53" spans="1:6" ht="60" hidden="1">
      <c r="A53" s="29" t="s">
        <v>93</v>
      </c>
      <c r="B53" s="30" t="s">
        <v>94</v>
      </c>
      <c r="C53" s="27"/>
      <c r="D53" s="31"/>
      <c r="E53" s="31"/>
      <c r="F53" s="51"/>
    </row>
    <row r="54" spans="1:6" ht="36">
      <c r="A54" s="29" t="s">
        <v>95</v>
      </c>
      <c r="B54" s="32" t="s">
        <v>96</v>
      </c>
      <c r="C54" s="27"/>
      <c r="D54" s="31">
        <v>9475.11</v>
      </c>
      <c r="E54" s="31">
        <v>9475.11</v>
      </c>
      <c r="F54" s="51"/>
    </row>
    <row r="55" spans="1:6" ht="42.75" customHeight="1">
      <c r="A55" s="29" t="s">
        <v>97</v>
      </c>
      <c r="B55" s="32" t="s">
        <v>98</v>
      </c>
      <c r="C55" s="27"/>
      <c r="D55" s="31">
        <v>493629</v>
      </c>
      <c r="E55" s="31">
        <v>493629</v>
      </c>
      <c r="F55" s="51"/>
    </row>
    <row r="56" spans="1:6" ht="27" customHeight="1">
      <c r="A56" s="29" t="s">
        <v>99</v>
      </c>
      <c r="B56" s="32" t="s">
        <v>100</v>
      </c>
      <c r="C56" s="27"/>
      <c r="D56" s="31">
        <v>8400</v>
      </c>
      <c r="E56" s="31">
        <v>8400</v>
      </c>
      <c r="F56" s="51"/>
    </row>
    <row r="57" spans="1:6" ht="24">
      <c r="A57" s="29" t="s">
        <v>101</v>
      </c>
      <c r="B57" s="32" t="s">
        <v>102</v>
      </c>
      <c r="C57" s="27"/>
      <c r="D57" s="31">
        <v>5986100</v>
      </c>
      <c r="E57" s="31">
        <v>3992000</v>
      </c>
      <c r="F57" s="51">
        <f>E57/D57*100</f>
        <v>66.687826798750436</v>
      </c>
    </row>
    <row r="58" spans="1:6" ht="36">
      <c r="A58" s="29" t="s">
        <v>103</v>
      </c>
      <c r="B58" s="32" t="s">
        <v>104</v>
      </c>
      <c r="C58" s="27"/>
      <c r="D58" s="31">
        <v>125600</v>
      </c>
      <c r="E58" s="31">
        <v>90000</v>
      </c>
    </row>
    <row r="59" spans="1:6" ht="18">
      <c r="A59" s="52">
        <v>8900000</v>
      </c>
      <c r="B59" s="53" t="s">
        <v>105</v>
      </c>
      <c r="C59" s="27">
        <v>3700</v>
      </c>
      <c r="D59" s="28">
        <f>SUM(D17+D43)</f>
        <v>10345974.109999999</v>
      </c>
      <c r="E59" s="28">
        <f>SUM(E17+E43)</f>
        <v>7360064.3899999997</v>
      </c>
      <c r="F59" s="54"/>
    </row>
    <row r="60" spans="1:6" ht="18">
      <c r="A60" s="55" t="s">
        <v>106</v>
      </c>
      <c r="B60" s="56"/>
      <c r="C60" s="27"/>
      <c r="D60" s="28">
        <f>D61+D91+D102+D104+D106</f>
        <v>4339007.26</v>
      </c>
      <c r="E60" s="28">
        <f>E61+E91+E104+E106</f>
        <v>2773327.0700000003</v>
      </c>
    </row>
    <row r="61" spans="1:6" ht="24.75">
      <c r="A61" s="55" t="s">
        <v>107</v>
      </c>
      <c r="B61" s="57" t="s">
        <v>108</v>
      </c>
      <c r="C61" s="33"/>
      <c r="D61" s="28">
        <f>SUM(D63:D65)</f>
        <v>938070</v>
      </c>
      <c r="E61" s="28">
        <f>SUM(E63:E65)</f>
        <v>231987.84999999998</v>
      </c>
    </row>
    <row r="62" spans="1:6" ht="18">
      <c r="A62" s="58"/>
      <c r="B62" s="57" t="s">
        <v>109</v>
      </c>
      <c r="C62" s="33"/>
      <c r="D62" s="59">
        <f>D63+D71+D69</f>
        <v>693820</v>
      </c>
      <c r="E62" s="28">
        <f>E64</f>
        <v>88619.83</v>
      </c>
    </row>
    <row r="63" spans="1:6" ht="18">
      <c r="A63" s="58"/>
      <c r="B63" s="60" t="s">
        <v>110</v>
      </c>
      <c r="C63" s="33" t="s">
        <v>111</v>
      </c>
      <c r="D63" s="61">
        <v>693820</v>
      </c>
      <c r="E63" s="31">
        <v>143368.01999999999</v>
      </c>
    </row>
    <row r="64" spans="1:6" ht="24.75">
      <c r="A64" s="58"/>
      <c r="B64" s="60" t="s">
        <v>112</v>
      </c>
      <c r="C64" s="33" t="s">
        <v>113</v>
      </c>
      <c r="D64" s="61">
        <v>244250</v>
      </c>
      <c r="E64" s="31">
        <v>88619.83</v>
      </c>
    </row>
    <row r="65" spans="1:5" ht="18" hidden="1">
      <c r="A65" s="58"/>
      <c r="B65" s="60"/>
      <c r="C65" s="33"/>
      <c r="D65" s="59"/>
      <c r="E65" s="28"/>
    </row>
    <row r="66" spans="1:5" ht="24.75" hidden="1">
      <c r="A66" s="58" t="s">
        <v>114</v>
      </c>
      <c r="B66" s="57" t="s">
        <v>115</v>
      </c>
      <c r="C66" s="33"/>
      <c r="D66" s="28">
        <f>SUM(D67:D90)</f>
        <v>0</v>
      </c>
      <c r="E66" s="28">
        <f>SUM(E67:E90)</f>
        <v>0</v>
      </c>
    </row>
    <row r="67" spans="1:5" ht="18" hidden="1">
      <c r="A67" s="58"/>
      <c r="B67" s="57" t="s">
        <v>109</v>
      </c>
      <c r="C67" s="33"/>
      <c r="D67" s="59"/>
      <c r="E67" s="28"/>
    </row>
    <row r="68" spans="1:5" ht="18" hidden="1">
      <c r="A68" s="58"/>
      <c r="B68" s="60" t="s">
        <v>110</v>
      </c>
      <c r="C68" s="33" t="s">
        <v>111</v>
      </c>
      <c r="D68" s="59"/>
      <c r="E68" s="28"/>
    </row>
    <row r="69" spans="1:5" ht="24.75" hidden="1">
      <c r="A69" s="58"/>
      <c r="B69" s="60" t="s">
        <v>112</v>
      </c>
      <c r="C69" s="33" t="s">
        <v>113</v>
      </c>
      <c r="D69" s="61"/>
      <c r="E69" s="31"/>
    </row>
    <row r="70" spans="1:5" ht="18" hidden="1">
      <c r="A70" s="58"/>
      <c r="B70" s="60"/>
      <c r="C70" s="33" t="s">
        <v>116</v>
      </c>
      <c r="D70" s="61"/>
      <c r="E70" s="31"/>
    </row>
    <row r="71" spans="1:5" ht="18" hidden="1">
      <c r="A71" s="58"/>
      <c r="B71" s="60"/>
      <c r="C71" s="33"/>
      <c r="D71" s="61"/>
      <c r="E71" s="31"/>
    </row>
    <row r="72" spans="1:5" ht="18" hidden="1">
      <c r="A72" s="58"/>
      <c r="B72" s="60" t="s">
        <v>117</v>
      </c>
      <c r="C72" s="33" t="s">
        <v>118</v>
      </c>
      <c r="D72" s="61">
        <f>D73+D74+D75+D76+D77+D78</f>
        <v>0</v>
      </c>
      <c r="E72" s="31"/>
    </row>
    <row r="73" spans="1:5" ht="18" hidden="1">
      <c r="A73" s="58"/>
      <c r="B73" s="60" t="s">
        <v>119</v>
      </c>
      <c r="C73" s="33" t="s">
        <v>120</v>
      </c>
      <c r="D73" s="61"/>
      <c r="E73" s="31"/>
    </row>
    <row r="74" spans="1:5" ht="18" hidden="1">
      <c r="A74" s="58"/>
      <c r="B74" s="60" t="s">
        <v>121</v>
      </c>
      <c r="C74" s="33" t="s">
        <v>122</v>
      </c>
      <c r="D74" s="61"/>
      <c r="E74" s="31"/>
    </row>
    <row r="75" spans="1:5" ht="18" hidden="1">
      <c r="A75" s="58"/>
      <c r="B75" s="60" t="s">
        <v>123</v>
      </c>
      <c r="C75" s="33" t="s">
        <v>124</v>
      </c>
      <c r="D75" s="61"/>
      <c r="E75" s="31"/>
    </row>
    <row r="76" spans="1:5" ht="18" hidden="1">
      <c r="A76" s="58"/>
      <c r="B76" s="60" t="s">
        <v>125</v>
      </c>
      <c r="C76" s="33" t="s">
        <v>126</v>
      </c>
      <c r="D76" s="61"/>
      <c r="E76" s="31"/>
    </row>
    <row r="77" spans="1:5" ht="18" hidden="1">
      <c r="A77" s="58"/>
      <c r="B77" s="60" t="s">
        <v>127</v>
      </c>
      <c r="C77" s="33" t="s">
        <v>128</v>
      </c>
      <c r="D77" s="61"/>
      <c r="E77" s="31"/>
    </row>
    <row r="78" spans="1:5" ht="18" hidden="1">
      <c r="A78" s="58"/>
      <c r="B78" s="60" t="s">
        <v>129</v>
      </c>
      <c r="C78" s="33" t="s">
        <v>130</v>
      </c>
      <c r="D78" s="61"/>
      <c r="E78" s="31"/>
    </row>
    <row r="79" spans="1:5" ht="18" hidden="1">
      <c r="A79" s="58"/>
      <c r="B79" s="60" t="s">
        <v>131</v>
      </c>
      <c r="C79" s="33" t="s">
        <v>132</v>
      </c>
      <c r="D79" s="61"/>
      <c r="E79" s="31"/>
    </row>
    <row r="80" spans="1:5" ht="24.75" hidden="1">
      <c r="A80" s="58"/>
      <c r="B80" s="60" t="s">
        <v>133</v>
      </c>
      <c r="C80" s="33" t="s">
        <v>134</v>
      </c>
      <c r="D80" s="61"/>
      <c r="E80" s="31"/>
    </row>
    <row r="81" spans="1:5" ht="24.75" hidden="1">
      <c r="A81" s="58"/>
      <c r="B81" s="60" t="s">
        <v>135</v>
      </c>
      <c r="C81" s="33" t="s">
        <v>136</v>
      </c>
      <c r="D81" s="61"/>
      <c r="E81" s="31"/>
    </row>
    <row r="82" spans="1:5" ht="18" hidden="1">
      <c r="A82" s="58"/>
      <c r="B82" s="60" t="s">
        <v>137</v>
      </c>
      <c r="C82" s="33" t="s">
        <v>138</v>
      </c>
      <c r="D82" s="61"/>
      <c r="E82" s="31"/>
    </row>
    <row r="83" spans="1:5" ht="18" hidden="1">
      <c r="A83" s="58"/>
      <c r="B83" s="60" t="s">
        <v>139</v>
      </c>
      <c r="C83" s="33" t="s">
        <v>140</v>
      </c>
      <c r="D83" s="61"/>
      <c r="E83" s="31"/>
    </row>
    <row r="84" spans="1:5" ht="18" hidden="1">
      <c r="A84" s="58"/>
      <c r="B84" s="60" t="s">
        <v>141</v>
      </c>
      <c r="C84" s="33" t="s">
        <v>142</v>
      </c>
      <c r="D84" s="61"/>
      <c r="E84" s="31"/>
    </row>
    <row r="85" spans="1:5" ht="24.75" hidden="1">
      <c r="A85" s="58"/>
      <c r="B85" s="60" t="s">
        <v>143</v>
      </c>
      <c r="C85" s="33" t="s">
        <v>144</v>
      </c>
      <c r="D85" s="61"/>
      <c r="E85" s="31"/>
    </row>
    <row r="86" spans="1:5" ht="18" hidden="1">
      <c r="A86" s="58"/>
      <c r="B86" s="62" t="s">
        <v>145</v>
      </c>
      <c r="C86" s="33" t="s">
        <v>146</v>
      </c>
      <c r="D86" s="61"/>
      <c r="E86" s="31"/>
    </row>
    <row r="87" spans="1:5" ht="18" hidden="1">
      <c r="A87" s="58"/>
      <c r="B87" s="60" t="s">
        <v>147</v>
      </c>
      <c r="C87" s="33" t="s">
        <v>148</v>
      </c>
      <c r="D87" s="61">
        <f>D88+D89</f>
        <v>0</v>
      </c>
      <c r="E87" s="31"/>
    </row>
    <row r="88" spans="1:5" ht="18" hidden="1">
      <c r="A88" s="58"/>
      <c r="B88" s="60" t="s">
        <v>149</v>
      </c>
      <c r="C88" s="33" t="s">
        <v>150</v>
      </c>
      <c r="D88" s="61"/>
      <c r="E88" s="31"/>
    </row>
    <row r="89" spans="1:5" ht="18" hidden="1">
      <c r="A89" s="63"/>
      <c r="B89" s="60" t="s">
        <v>151</v>
      </c>
      <c r="C89" s="33"/>
      <c r="D89" s="61"/>
      <c r="E89" s="31"/>
    </row>
    <row r="90" spans="1:5" ht="18" hidden="1">
      <c r="A90" s="63"/>
      <c r="B90" s="60"/>
      <c r="C90" s="33"/>
      <c r="D90" s="61"/>
      <c r="E90" s="31"/>
    </row>
    <row r="91" spans="1:5" ht="24" customHeight="1">
      <c r="A91" s="55" t="s">
        <v>152</v>
      </c>
      <c r="B91" s="57" t="s">
        <v>153</v>
      </c>
      <c r="C91" s="33"/>
      <c r="D91" s="28">
        <f>D94+D95+D96+D97+D99+D100+D101+D98</f>
        <v>3294097.26</v>
      </c>
      <c r="E91" s="28">
        <f>E94+E95+E96+E97+E99+E100+E101+E98</f>
        <v>2516499.2200000002</v>
      </c>
    </row>
    <row r="92" spans="1:5" ht="18" hidden="1">
      <c r="A92" s="58"/>
      <c r="B92" s="57" t="s">
        <v>109</v>
      </c>
      <c r="C92" s="33" t="s">
        <v>154</v>
      </c>
      <c r="D92" s="59"/>
      <c r="E92" s="59"/>
    </row>
    <row r="93" spans="1:5" ht="18" hidden="1">
      <c r="A93" s="58"/>
      <c r="B93" s="60" t="s">
        <v>155</v>
      </c>
      <c r="C93" s="33"/>
      <c r="D93" s="61"/>
      <c r="E93" s="31"/>
    </row>
    <row r="94" spans="1:5" ht="18">
      <c r="A94" s="58"/>
      <c r="B94" s="60" t="s">
        <v>110</v>
      </c>
      <c r="C94" s="33" t="s">
        <v>111</v>
      </c>
      <c r="D94" s="31">
        <v>1450000</v>
      </c>
      <c r="E94" s="31">
        <v>1032545.29</v>
      </c>
    </row>
    <row r="95" spans="1:5" ht="18" hidden="1">
      <c r="A95" s="58"/>
      <c r="B95" s="60"/>
      <c r="C95" s="33" t="s">
        <v>156</v>
      </c>
      <c r="D95" s="61"/>
      <c r="E95" s="31"/>
    </row>
    <row r="96" spans="1:5" ht="24.75">
      <c r="A96" s="58"/>
      <c r="B96" s="60" t="s">
        <v>112</v>
      </c>
      <c r="C96" s="33" t="s">
        <v>113</v>
      </c>
      <c r="D96" s="61">
        <v>438050</v>
      </c>
      <c r="E96" s="31">
        <v>296405.34999999998</v>
      </c>
    </row>
    <row r="97" spans="1:5" ht="18">
      <c r="A97" s="58"/>
      <c r="B97" s="64" t="s">
        <v>157</v>
      </c>
      <c r="C97" s="33" t="s">
        <v>158</v>
      </c>
      <c r="D97" s="61">
        <v>518160.26</v>
      </c>
      <c r="E97" s="31">
        <v>474954.82</v>
      </c>
    </row>
    <row r="98" spans="1:5" ht="18">
      <c r="A98" s="58"/>
      <c r="B98" s="64" t="s">
        <v>159</v>
      </c>
      <c r="C98" s="33" t="s">
        <v>160</v>
      </c>
      <c r="D98" s="61">
        <v>637440</v>
      </c>
      <c r="E98" s="31">
        <v>522846.76</v>
      </c>
    </row>
    <row r="99" spans="1:5" ht="18">
      <c r="A99" s="58"/>
      <c r="B99" s="60" t="s">
        <v>161</v>
      </c>
      <c r="C99" s="33" t="s">
        <v>162</v>
      </c>
      <c r="D99" s="61">
        <v>249900</v>
      </c>
      <c r="E99" s="31">
        <v>189200</v>
      </c>
    </row>
    <row r="100" spans="1:5" ht="18" hidden="1">
      <c r="A100" s="58"/>
      <c r="B100" s="46" t="s">
        <v>163</v>
      </c>
      <c r="C100" s="33" t="s">
        <v>164</v>
      </c>
      <c r="D100" s="31"/>
      <c r="E100" s="31"/>
    </row>
    <row r="101" spans="1:5" ht="18">
      <c r="A101" s="58"/>
      <c r="B101" s="46" t="s">
        <v>165</v>
      </c>
      <c r="C101" s="33" t="s">
        <v>166</v>
      </c>
      <c r="D101" s="61">
        <v>547</v>
      </c>
      <c r="E101" s="31">
        <v>547</v>
      </c>
    </row>
    <row r="102" spans="1:5" ht="18" hidden="1">
      <c r="A102" s="58" t="s">
        <v>167</v>
      </c>
      <c r="B102" s="57" t="s">
        <v>168</v>
      </c>
      <c r="C102" s="33"/>
      <c r="D102" s="59">
        <f>D103</f>
        <v>0</v>
      </c>
      <c r="E102" s="59">
        <f>E103</f>
        <v>0</v>
      </c>
    </row>
    <row r="103" spans="1:5" ht="18" hidden="1">
      <c r="A103" s="58"/>
      <c r="B103" s="60" t="s">
        <v>145</v>
      </c>
      <c r="C103" s="33" t="s">
        <v>169</v>
      </c>
      <c r="D103" s="61"/>
      <c r="E103" s="61"/>
    </row>
    <row r="104" spans="1:5" ht="18">
      <c r="A104" s="55" t="s">
        <v>170</v>
      </c>
      <c r="B104" s="57" t="s">
        <v>171</v>
      </c>
      <c r="C104" s="33"/>
      <c r="D104" s="59">
        <f>SUM(D105:D105)</f>
        <v>1000</v>
      </c>
      <c r="E104" s="59">
        <f>SUM(E105:E105)</f>
        <v>0</v>
      </c>
    </row>
    <row r="105" spans="1:5" ht="18">
      <c r="A105" s="58"/>
      <c r="B105" s="60" t="s">
        <v>172</v>
      </c>
      <c r="C105" s="33" t="s">
        <v>173</v>
      </c>
      <c r="D105" s="61">
        <v>1000</v>
      </c>
      <c r="E105" s="61"/>
    </row>
    <row r="106" spans="1:5" ht="18">
      <c r="A106" s="55" t="s">
        <v>174</v>
      </c>
      <c r="B106" s="57" t="s">
        <v>175</v>
      </c>
      <c r="C106" s="33"/>
      <c r="D106" s="59">
        <f>SUM(D107:D109)</f>
        <v>105840</v>
      </c>
      <c r="E106" s="59">
        <f>SUM(E107:E109)</f>
        <v>24840</v>
      </c>
    </row>
    <row r="107" spans="1:5" ht="18">
      <c r="A107" s="55"/>
      <c r="B107" s="60" t="s">
        <v>176</v>
      </c>
      <c r="C107" s="33" t="s">
        <v>177</v>
      </c>
      <c r="D107" s="61">
        <v>104000</v>
      </c>
      <c r="E107" s="61">
        <v>23000</v>
      </c>
    </row>
    <row r="108" spans="1:5" ht="24.75">
      <c r="A108" s="55"/>
      <c r="B108" s="60" t="s">
        <v>178</v>
      </c>
      <c r="C108" s="33" t="s">
        <v>179</v>
      </c>
      <c r="D108" s="61"/>
      <c r="E108" s="61"/>
    </row>
    <row r="109" spans="1:5" ht="18">
      <c r="A109" s="58"/>
      <c r="B109" s="64" t="s">
        <v>157</v>
      </c>
      <c r="C109" s="33" t="s">
        <v>158</v>
      </c>
      <c r="D109" s="61">
        <v>1840</v>
      </c>
      <c r="E109" s="31">
        <v>1840</v>
      </c>
    </row>
    <row r="110" spans="1:5" ht="18">
      <c r="A110" s="55" t="s">
        <v>180</v>
      </c>
      <c r="B110" s="57" t="s">
        <v>181</v>
      </c>
      <c r="C110" s="33"/>
      <c r="D110" s="28">
        <f>SUM(D112:D114)</f>
        <v>70700</v>
      </c>
      <c r="E110" s="28">
        <f>SUM(E112:E114)</f>
        <v>44005.53</v>
      </c>
    </row>
    <row r="111" spans="1:5" ht="18" hidden="1">
      <c r="A111" s="58"/>
      <c r="B111" s="57" t="s">
        <v>109</v>
      </c>
      <c r="C111" s="33"/>
      <c r="D111" s="61"/>
      <c r="E111" s="31"/>
    </row>
    <row r="112" spans="1:5" ht="18">
      <c r="A112" s="58"/>
      <c r="B112" s="60" t="s">
        <v>110</v>
      </c>
      <c r="C112" s="33" t="s">
        <v>111</v>
      </c>
      <c r="D112" s="61">
        <v>52800</v>
      </c>
      <c r="E112" s="31">
        <v>34224.480000000003</v>
      </c>
    </row>
    <row r="113" spans="1:5" ht="24.75">
      <c r="A113" s="58"/>
      <c r="B113" s="60" t="s">
        <v>112</v>
      </c>
      <c r="C113" s="33" t="s">
        <v>113</v>
      </c>
      <c r="D113" s="61">
        <v>15900</v>
      </c>
      <c r="E113" s="31">
        <v>9781.0499999999993</v>
      </c>
    </row>
    <row r="114" spans="1:5" ht="18">
      <c r="A114" s="58"/>
      <c r="B114" s="64" t="s">
        <v>157</v>
      </c>
      <c r="C114" s="33" t="s">
        <v>158</v>
      </c>
      <c r="D114" s="61">
        <v>2000</v>
      </c>
      <c r="E114" s="31"/>
    </row>
    <row r="115" spans="1:5" ht="18">
      <c r="A115" s="55" t="s">
        <v>182</v>
      </c>
      <c r="B115" s="57"/>
      <c r="C115" s="33"/>
      <c r="D115" s="59">
        <f>D116+D121</f>
        <v>269847</v>
      </c>
      <c r="E115" s="59">
        <f>E116+E121</f>
        <v>92688.76999999999</v>
      </c>
    </row>
    <row r="116" spans="1:5" ht="18">
      <c r="A116" s="55" t="s">
        <v>183</v>
      </c>
      <c r="B116" s="57" t="s">
        <v>184</v>
      </c>
      <c r="C116" s="33"/>
      <c r="D116" s="59">
        <f>SUM(D117:D120)</f>
        <v>268847</v>
      </c>
      <c r="E116" s="59">
        <f>SUM(E117:E120)</f>
        <v>91688.76999999999</v>
      </c>
    </row>
    <row r="117" spans="1:5" ht="18">
      <c r="A117" s="58"/>
      <c r="B117" s="60" t="s">
        <v>176</v>
      </c>
      <c r="C117" s="33" t="s">
        <v>177</v>
      </c>
      <c r="D117" s="61">
        <v>105111.83</v>
      </c>
      <c r="E117" s="61">
        <v>18191.599999999999</v>
      </c>
    </row>
    <row r="118" spans="1:5" ht="24.75">
      <c r="A118" s="58"/>
      <c r="B118" s="60" t="s">
        <v>178</v>
      </c>
      <c r="C118" s="33" t="s">
        <v>179</v>
      </c>
      <c r="D118" s="61">
        <v>68400</v>
      </c>
      <c r="E118" s="61"/>
    </row>
    <row r="119" spans="1:5" ht="18">
      <c r="A119" s="58"/>
      <c r="B119" s="64" t="s">
        <v>157</v>
      </c>
      <c r="C119" s="33" t="s">
        <v>158</v>
      </c>
      <c r="D119" s="65">
        <v>95335.17</v>
      </c>
      <c r="E119" s="31">
        <v>73497.17</v>
      </c>
    </row>
    <row r="120" spans="1:5" ht="18" hidden="1">
      <c r="A120" s="58"/>
      <c r="B120" s="60"/>
      <c r="C120" s="33"/>
      <c r="D120" s="61"/>
      <c r="E120" s="31"/>
    </row>
    <row r="121" spans="1:5" ht="18">
      <c r="A121" s="55" t="s">
        <v>185</v>
      </c>
      <c r="B121" s="57" t="s">
        <v>186</v>
      </c>
      <c r="C121" s="33"/>
      <c r="D121" s="28">
        <f>SUM(D122:D122)</f>
        <v>1000</v>
      </c>
      <c r="E121" s="28">
        <f>SUM(E122:E122)</f>
        <v>1000</v>
      </c>
    </row>
    <row r="122" spans="1:5" ht="18">
      <c r="A122" s="58"/>
      <c r="B122" s="64" t="s">
        <v>157</v>
      </c>
      <c r="C122" s="33" t="s">
        <v>158</v>
      </c>
      <c r="D122" s="61">
        <v>1000</v>
      </c>
      <c r="E122" s="31">
        <v>1000</v>
      </c>
    </row>
    <row r="123" spans="1:5" ht="18">
      <c r="A123" s="55" t="s">
        <v>187</v>
      </c>
      <c r="B123" s="57" t="s">
        <v>188</v>
      </c>
      <c r="C123" s="33"/>
      <c r="D123" s="28">
        <f>D124</f>
        <v>434972.77</v>
      </c>
      <c r="E123" s="28">
        <f>E124</f>
        <v>170306.57</v>
      </c>
    </row>
    <row r="124" spans="1:5" ht="18">
      <c r="A124" s="58"/>
      <c r="B124" s="66" t="s">
        <v>157</v>
      </c>
      <c r="C124" s="33" t="s">
        <v>158</v>
      </c>
      <c r="D124" s="31">
        <v>434972.77</v>
      </c>
      <c r="E124" s="31">
        <v>170306.57</v>
      </c>
    </row>
    <row r="125" spans="1:5" ht="18" hidden="1">
      <c r="A125" s="58" t="s">
        <v>189</v>
      </c>
      <c r="B125" s="60" t="s">
        <v>190</v>
      </c>
      <c r="C125" s="33"/>
      <c r="D125" s="31">
        <f>SUM(D126:D127)</f>
        <v>0</v>
      </c>
      <c r="E125" s="31">
        <f>SUM(E126:E127)</f>
        <v>0</v>
      </c>
    </row>
    <row r="126" spans="1:5" ht="18" hidden="1">
      <c r="A126" s="58"/>
      <c r="B126" s="60" t="s">
        <v>191</v>
      </c>
      <c r="C126" s="33" t="s">
        <v>192</v>
      </c>
      <c r="D126" s="61"/>
      <c r="E126" s="31"/>
    </row>
    <row r="127" spans="1:5" ht="18" hidden="1">
      <c r="A127" s="58"/>
      <c r="B127" s="60"/>
      <c r="C127" s="33"/>
      <c r="D127" s="61"/>
      <c r="E127" s="31"/>
    </row>
    <row r="128" spans="1:5" ht="18" hidden="1">
      <c r="A128" s="58" t="s">
        <v>193</v>
      </c>
      <c r="B128" s="57" t="s">
        <v>194</v>
      </c>
      <c r="C128" s="33"/>
      <c r="D128" s="31"/>
      <c r="E128" s="31"/>
    </row>
    <row r="129" spans="1:5" ht="18" hidden="1">
      <c r="A129" s="58"/>
      <c r="B129" s="64" t="s">
        <v>157</v>
      </c>
      <c r="C129" s="33" t="s">
        <v>158</v>
      </c>
      <c r="D129" s="61"/>
      <c r="E129" s="31"/>
    </row>
    <row r="130" spans="1:5" ht="18">
      <c r="A130" s="55" t="s">
        <v>195</v>
      </c>
      <c r="B130" s="57" t="s">
        <v>196</v>
      </c>
      <c r="C130" s="33"/>
      <c r="D130" s="59">
        <f>D131+D136</f>
        <v>1784800</v>
      </c>
      <c r="E130" s="59">
        <f>E131+E136</f>
        <v>1456211.77</v>
      </c>
    </row>
    <row r="131" spans="1:5" ht="18">
      <c r="A131" s="55" t="s">
        <v>197</v>
      </c>
      <c r="B131" s="57" t="s">
        <v>198</v>
      </c>
      <c r="C131" s="33"/>
      <c r="D131" s="28">
        <f>SUM(D132:D135)</f>
        <v>816440</v>
      </c>
      <c r="E131" s="28">
        <f>SUM(E132:F135)</f>
        <v>749749.47000000009</v>
      </c>
    </row>
    <row r="132" spans="1:5" ht="18">
      <c r="A132" s="58"/>
      <c r="B132" s="60" t="s">
        <v>176</v>
      </c>
      <c r="C132" s="33" t="s">
        <v>177</v>
      </c>
      <c r="D132" s="61">
        <v>7700</v>
      </c>
      <c r="E132" s="61">
        <v>4560.24</v>
      </c>
    </row>
    <row r="133" spans="1:5" ht="24.75">
      <c r="A133" s="58"/>
      <c r="B133" s="60" t="s">
        <v>178</v>
      </c>
      <c r="C133" s="33" t="s">
        <v>179</v>
      </c>
      <c r="D133" s="61">
        <v>2300</v>
      </c>
      <c r="E133" s="31">
        <v>1377.19</v>
      </c>
    </row>
    <row r="134" spans="1:5" ht="18">
      <c r="A134" s="58"/>
      <c r="B134" s="64" t="s">
        <v>157</v>
      </c>
      <c r="C134" s="33" t="s">
        <v>158</v>
      </c>
      <c r="D134" s="61">
        <v>656440</v>
      </c>
      <c r="E134" s="31">
        <v>598415</v>
      </c>
    </row>
    <row r="135" spans="1:5" ht="18">
      <c r="A135" s="67"/>
      <c r="B135" s="64" t="s">
        <v>159</v>
      </c>
      <c r="C135" s="33" t="s">
        <v>160</v>
      </c>
      <c r="D135" s="61">
        <v>150000</v>
      </c>
      <c r="E135" s="31">
        <v>145397.04</v>
      </c>
    </row>
    <row r="136" spans="1:5" ht="18">
      <c r="A136" s="68" t="s">
        <v>199</v>
      </c>
      <c r="B136" s="69" t="s">
        <v>200</v>
      </c>
      <c r="C136" s="33"/>
      <c r="D136" s="28">
        <f>SUM(D137:D141)</f>
        <v>968360</v>
      </c>
      <c r="E136" s="28">
        <f>SUM(E137:E141)</f>
        <v>706462.3</v>
      </c>
    </row>
    <row r="137" spans="1:5" ht="18">
      <c r="A137" s="67"/>
      <c r="B137" s="60" t="s">
        <v>176</v>
      </c>
      <c r="C137" s="33" t="s">
        <v>177</v>
      </c>
      <c r="D137" s="61">
        <v>628900</v>
      </c>
      <c r="E137" s="31">
        <v>447184.29</v>
      </c>
    </row>
    <row r="138" spans="1:5" ht="24.75">
      <c r="A138" s="67"/>
      <c r="B138" s="60" t="s">
        <v>178</v>
      </c>
      <c r="C138" s="33" t="s">
        <v>179</v>
      </c>
      <c r="D138" s="61">
        <v>190000</v>
      </c>
      <c r="E138" s="31">
        <v>121551.35</v>
      </c>
    </row>
    <row r="139" spans="1:5" ht="18">
      <c r="A139" s="58"/>
      <c r="B139" s="46" t="s">
        <v>157</v>
      </c>
      <c r="C139" s="33" t="s">
        <v>158</v>
      </c>
      <c r="D139" s="61">
        <v>5000</v>
      </c>
      <c r="E139" s="31"/>
    </row>
    <row r="140" spans="1:5" ht="18">
      <c r="A140" s="58"/>
      <c r="B140" s="64" t="s">
        <v>159</v>
      </c>
      <c r="C140" s="33" t="s">
        <v>160</v>
      </c>
      <c r="D140" s="61">
        <v>131460</v>
      </c>
      <c r="E140" s="31">
        <v>130990.66</v>
      </c>
    </row>
    <row r="141" spans="1:5" ht="18">
      <c r="A141" s="58"/>
      <c r="B141" s="64" t="s">
        <v>163</v>
      </c>
      <c r="C141" s="33" t="s">
        <v>164</v>
      </c>
      <c r="D141" s="61">
        <v>13000</v>
      </c>
      <c r="E141" s="31">
        <v>6736</v>
      </c>
    </row>
    <row r="142" spans="1:5" ht="18">
      <c r="A142" s="55" t="s">
        <v>201</v>
      </c>
      <c r="B142" s="57" t="s">
        <v>202</v>
      </c>
      <c r="C142" s="33"/>
      <c r="D142" s="28">
        <f>SUM(D143:D143)</f>
        <v>3730400</v>
      </c>
      <c r="E142" s="28">
        <f>SUM(E143:E143)</f>
        <v>2797900</v>
      </c>
    </row>
    <row r="143" spans="1:5" ht="18">
      <c r="A143" s="58"/>
      <c r="B143" s="60" t="s">
        <v>161</v>
      </c>
      <c r="C143" s="33" t="s">
        <v>162</v>
      </c>
      <c r="D143" s="31">
        <v>3730400</v>
      </c>
      <c r="E143" s="31">
        <v>2797900</v>
      </c>
    </row>
    <row r="144" spans="1:5" ht="18">
      <c r="A144" s="55" t="s">
        <v>203</v>
      </c>
      <c r="B144" s="57" t="s">
        <v>204</v>
      </c>
      <c r="C144" s="33"/>
      <c r="D144" s="28">
        <f>SUM(D145:D145)</f>
        <v>9475.11</v>
      </c>
      <c r="E144" s="28">
        <f>SUM(E145:E145)</f>
        <v>9475.11</v>
      </c>
    </row>
    <row r="145" spans="1:7" ht="18">
      <c r="A145" s="58"/>
      <c r="B145" s="64" t="s">
        <v>157</v>
      </c>
      <c r="C145" s="33" t="s">
        <v>158</v>
      </c>
      <c r="D145" s="61">
        <v>9475.11</v>
      </c>
      <c r="E145" s="31">
        <v>9475.11</v>
      </c>
    </row>
    <row r="146" spans="1:7" ht="18" hidden="1">
      <c r="A146" s="55" t="s">
        <v>205</v>
      </c>
      <c r="B146" s="70" t="s">
        <v>206</v>
      </c>
      <c r="C146" s="71"/>
      <c r="D146" s="59">
        <f>D147</f>
        <v>0</v>
      </c>
      <c r="E146" s="59">
        <f>E147</f>
        <v>0</v>
      </c>
    </row>
    <row r="147" spans="1:7" ht="24.75" hidden="1">
      <c r="A147" s="58"/>
      <c r="B147" s="64" t="s">
        <v>207</v>
      </c>
      <c r="C147" s="33" t="s">
        <v>162</v>
      </c>
      <c r="D147" s="61"/>
      <c r="E147" s="61"/>
    </row>
    <row r="148" spans="1:7" ht="18">
      <c r="A148" s="72" t="s">
        <v>208</v>
      </c>
      <c r="B148" s="57" t="s">
        <v>209</v>
      </c>
      <c r="C148" s="33"/>
      <c r="D148" s="59">
        <f>D60+D110+D115+D123+D130+D142+D144+D146</f>
        <v>10639202.139999999</v>
      </c>
      <c r="E148" s="59">
        <f>E60+E110+E115+E123+E130+E142+E144+E146</f>
        <v>7343914.8200000003</v>
      </c>
    </row>
    <row r="149" spans="1:7" ht="18">
      <c r="A149" s="72" t="s">
        <v>210</v>
      </c>
      <c r="B149" s="57" t="s">
        <v>211</v>
      </c>
      <c r="C149" s="33"/>
      <c r="D149" s="31"/>
      <c r="E149" s="31"/>
    </row>
    <row r="150" spans="1:7" ht="18">
      <c r="A150" s="55" t="s">
        <v>212</v>
      </c>
      <c r="B150" s="57" t="s">
        <v>213</v>
      </c>
      <c r="C150" s="33" t="s">
        <v>214</v>
      </c>
      <c r="D150" s="28">
        <f>D148</f>
        <v>10639202.139999999</v>
      </c>
      <c r="E150" s="28">
        <f>E148</f>
        <v>7343914.8200000003</v>
      </c>
    </row>
    <row r="151" spans="1:7" ht="24.75" hidden="1">
      <c r="A151" s="73" t="s">
        <v>215</v>
      </c>
      <c r="B151" s="56" t="s">
        <v>216</v>
      </c>
      <c r="C151" s="27">
        <v>7310</v>
      </c>
      <c r="D151" s="31"/>
      <c r="E151" s="31"/>
    </row>
    <row r="152" spans="1:7" ht="24.75" hidden="1">
      <c r="A152" s="73"/>
      <c r="B152" s="56" t="s">
        <v>217</v>
      </c>
      <c r="C152" s="27"/>
      <c r="D152" s="31"/>
      <c r="E152" s="31"/>
    </row>
    <row r="153" spans="1:7" ht="24.75" hidden="1">
      <c r="A153" s="74" t="s">
        <v>218</v>
      </c>
      <c r="B153" s="75" t="s">
        <v>219</v>
      </c>
      <c r="C153" s="76">
        <v>8050</v>
      </c>
      <c r="D153" s="31"/>
      <c r="E153" s="31"/>
    </row>
    <row r="154" spans="1:7" ht="24.75" hidden="1">
      <c r="A154" s="77" t="s">
        <v>220</v>
      </c>
      <c r="B154" s="75" t="s">
        <v>221</v>
      </c>
      <c r="C154" s="76">
        <v>8060</v>
      </c>
      <c r="D154" s="31"/>
      <c r="E154" s="31"/>
    </row>
    <row r="155" spans="1:7" ht="24.75" hidden="1">
      <c r="A155" s="77" t="s">
        <v>222</v>
      </c>
      <c r="B155" s="78" t="s">
        <v>223</v>
      </c>
      <c r="C155" s="76">
        <v>8070</v>
      </c>
      <c r="D155" s="31"/>
      <c r="E155" s="31"/>
    </row>
    <row r="156" spans="1:7" ht="48.75" hidden="1">
      <c r="A156" s="77" t="s">
        <v>224</v>
      </c>
      <c r="B156" s="78" t="s">
        <v>225</v>
      </c>
      <c r="C156" s="76">
        <v>8100</v>
      </c>
      <c r="D156" s="31"/>
      <c r="E156" s="31"/>
    </row>
    <row r="157" spans="1:7" ht="48.75" hidden="1">
      <c r="A157" s="77" t="s">
        <v>226</v>
      </c>
      <c r="B157" s="78" t="s">
        <v>227</v>
      </c>
      <c r="C157" s="76">
        <v>8110</v>
      </c>
      <c r="D157" s="31"/>
      <c r="E157" s="31"/>
    </row>
    <row r="158" spans="1:7" ht="24.75" hidden="1">
      <c r="A158" s="77" t="s">
        <v>228</v>
      </c>
      <c r="B158" s="75" t="s">
        <v>229</v>
      </c>
      <c r="C158" s="76">
        <v>8275</v>
      </c>
      <c r="D158" s="31"/>
      <c r="E158" s="31"/>
    </row>
    <row r="159" spans="1:7" ht="36.75" hidden="1">
      <c r="A159" s="77" t="s">
        <v>230</v>
      </c>
      <c r="B159" s="78" t="s">
        <v>231</v>
      </c>
      <c r="C159" s="76">
        <v>8285</v>
      </c>
      <c r="D159" s="31"/>
      <c r="E159" s="31"/>
    </row>
    <row r="160" spans="1:7" ht="18">
      <c r="A160" s="74" t="s">
        <v>232</v>
      </c>
      <c r="B160" s="75" t="s">
        <v>233</v>
      </c>
      <c r="C160" s="76"/>
      <c r="D160" s="28">
        <f>D161-D163</f>
        <v>-293228.02999999933</v>
      </c>
      <c r="E160" s="28">
        <f>C150+E161-E163</f>
        <v>309377.59999999963</v>
      </c>
      <c r="G160" s="54"/>
    </row>
    <row r="161" spans="1:5" ht="18">
      <c r="A161" s="77" t="s">
        <v>234</v>
      </c>
      <c r="B161" s="75" t="s">
        <v>235</v>
      </c>
      <c r="C161" s="76"/>
      <c r="D161" s="28">
        <f>D59</f>
        <v>10345974.109999999</v>
      </c>
      <c r="E161" s="28">
        <f>E59</f>
        <v>7360064.3899999997</v>
      </c>
    </row>
    <row r="162" spans="1:5" ht="18" hidden="1">
      <c r="A162" s="77" t="s">
        <v>236</v>
      </c>
      <c r="B162" s="78" t="s">
        <v>237</v>
      </c>
      <c r="C162" s="76"/>
      <c r="D162" s="79"/>
      <c r="E162" s="79"/>
    </row>
    <row r="163" spans="1:5" ht="18">
      <c r="A163" s="77" t="s">
        <v>238</v>
      </c>
      <c r="B163" s="75" t="s">
        <v>239</v>
      </c>
      <c r="C163" s="76"/>
      <c r="D163" s="59">
        <f>D148</f>
        <v>10639202.139999999</v>
      </c>
      <c r="E163" s="59">
        <f>E148</f>
        <v>7343914.8200000003</v>
      </c>
    </row>
    <row r="164" spans="1:5" ht="15" hidden="1">
      <c r="A164" s="77" t="s">
        <v>240</v>
      </c>
      <c r="B164" s="78" t="s">
        <v>241</v>
      </c>
      <c r="C164" s="80"/>
      <c r="D164" s="81"/>
      <c r="E164" s="81"/>
    </row>
    <row r="165" spans="1:5" ht="15" hidden="1">
      <c r="A165" s="82"/>
      <c r="B165" s="78" t="s">
        <v>242</v>
      </c>
      <c r="C165" s="80"/>
      <c r="D165" s="83"/>
      <c r="E165" s="4" t="s">
        <v>243</v>
      </c>
    </row>
    <row r="166" spans="1:5" ht="15" hidden="1">
      <c r="A166" s="84"/>
      <c r="B166" s="69" t="s">
        <v>244</v>
      </c>
      <c r="C166" s="85"/>
      <c r="D166" s="86"/>
      <c r="E166" s="4"/>
    </row>
    <row r="167" spans="1:5" ht="15" hidden="1">
      <c r="A167" s="87"/>
      <c r="B167" s="88" t="s">
        <v>245</v>
      </c>
      <c r="C167" s="85"/>
      <c r="D167" s="89"/>
      <c r="E167" s="4"/>
    </row>
    <row r="168" spans="1:5" ht="14.25" hidden="1">
      <c r="A168" s="90"/>
      <c r="B168" s="91" t="s">
        <v>246</v>
      </c>
      <c r="C168" s="92"/>
      <c r="D168" s="93"/>
      <c r="E168" s="4"/>
    </row>
    <row r="169" spans="1:5" ht="15" hidden="1">
      <c r="A169" s="84"/>
      <c r="B169" s="69" t="s">
        <v>247</v>
      </c>
      <c r="C169" s="85"/>
      <c r="D169" s="86"/>
      <c r="E169" s="4"/>
    </row>
    <row r="170" spans="1:5" ht="24.75" hidden="1">
      <c r="A170" s="84"/>
      <c r="B170" s="69" t="s">
        <v>248</v>
      </c>
      <c r="C170" s="92"/>
      <c r="D170" s="86"/>
      <c r="E170" s="4"/>
    </row>
    <row r="171" spans="1:5" ht="15" hidden="1">
      <c r="A171" s="84"/>
      <c r="B171" s="69" t="s">
        <v>249</v>
      </c>
      <c r="C171" s="92"/>
      <c r="D171" s="86"/>
      <c r="E171" s="4"/>
    </row>
    <row r="172" spans="1:5" ht="24.75" hidden="1">
      <c r="A172" s="84"/>
      <c r="B172" s="69" t="s">
        <v>250</v>
      </c>
      <c r="C172" s="92"/>
      <c r="D172" s="86"/>
      <c r="E172" s="4"/>
    </row>
    <row r="173" spans="1:5">
      <c r="A173" s="4"/>
      <c r="B173" s="2"/>
      <c r="C173" s="3"/>
      <c r="D173" s="1"/>
      <c r="E173" s="1"/>
    </row>
    <row r="183" spans="4:5">
      <c r="D183" s="97"/>
      <c r="E183" s="97"/>
    </row>
  </sheetData>
  <mergeCells count="5">
    <mergeCell ref="A2:E2"/>
    <mergeCell ref="A3:E3"/>
    <mergeCell ref="A4:E4"/>
    <mergeCell ref="A5:E5"/>
    <mergeCell ref="B10:D1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  <rowBreaks count="1" manualBreakCount="1">
    <brk id="59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32" sqref="S32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U23" sqref="U23:U2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2023-12-14T06:40:33Z</dcterms:modified>
</cp:coreProperties>
</file>